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5105" windowHeight="9270" tabRatio="906" activeTab="5"/>
  </bookViews>
  <sheets>
    <sheet name="Indice" sheetId="1" r:id="rId1"/>
    <sheet name="Presa in carico" sheetId="2" r:id="rId2"/>
    <sheet name="Mediazione interculturale" sheetId="3" r:id="rId3"/>
    <sheet name="Progetto Semenzaio" sheetId="4" r:id="rId4"/>
    <sheet name="Prestiti sull'onore" sheetId="5" r:id="rId5"/>
    <sheet name="Borse Lavoro" sheetId="6" r:id="rId6"/>
    <sheet name="Contributi" sheetId="7" r:id="rId7"/>
    <sheet name="SERT" sheetId="8" r:id="rId8"/>
    <sheet name="Rette residenziali" sheetId="9" r:id="rId9"/>
    <sheet name="Insegnamento lingua italiana" sheetId="10" r:id="rId10"/>
    <sheet name="Percorso Nascita" sheetId="11" r:id="rId11"/>
    <sheet name="Posti letto" sheetId="12" r:id="rId12"/>
    <sheet name="Interventi educativi" sheetId="13" r:id="rId13"/>
  </sheets>
  <definedNames>
    <definedName name="OLE_LINK1" localSheetId="3">'Progetto Semenzaio'!#REF!</definedName>
  </definedNames>
  <calcPr fullCalcOnLoad="1"/>
</workbook>
</file>

<file path=xl/comments7.xml><?xml version="1.0" encoding="utf-8"?>
<comments xmlns="http://schemas.openxmlformats.org/spreadsheetml/2006/main">
  <authors>
    <author>3cimeadm</author>
  </authors>
  <commentList>
    <comment ref="H126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non è nel totale in quanto è sul conto anziani
</t>
        </r>
      </text>
    </comment>
    <comment ref="H148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è nel conto area anziani
quindi non è nel totale</t>
        </r>
      </text>
    </comment>
    <comment ref="H149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è nel conto area anziani
quindi non è nel totale</t>
        </r>
      </text>
    </comment>
    <comment ref="H150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è nel conto area anziani
quindi non è nel totale</t>
        </r>
      </text>
    </comment>
    <comment ref="H151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è nel conto area anziani
quindi non è nel totale</t>
        </r>
      </text>
    </comment>
    <comment ref="H91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conto anziani quindi non è
 nel totale</t>
        </r>
      </text>
    </comment>
    <comment ref="H10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non è nel totalone perché area anziani
</t>
        </r>
      </text>
    </comment>
    <comment ref="H103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non è nel totalone in quanto area anziani
</t>
        </r>
      </text>
    </comment>
  </commentList>
</comments>
</file>

<file path=xl/sharedStrings.xml><?xml version="1.0" encoding="utf-8"?>
<sst xmlns="http://schemas.openxmlformats.org/spreadsheetml/2006/main" count="492" uniqueCount="249">
  <si>
    <t>Mediazione interculturale e Sportello</t>
  </si>
  <si>
    <t>Castello di Serravalle</t>
  </si>
  <si>
    <t>Monte San Pietro</t>
  </si>
  <si>
    <t>Entrata relativa al 2010</t>
  </si>
  <si>
    <t>TOTALE CASALECCHIO DI RENO</t>
  </si>
  <si>
    <t>SUSSIDI SERT</t>
  </si>
  <si>
    <t>Richiesta*</t>
  </si>
  <si>
    <t>Servizio*</t>
  </si>
  <si>
    <t>Ore di mediazione</t>
  </si>
  <si>
    <t>Quota a carico ASC (25%totale)</t>
  </si>
  <si>
    <t>Servizio</t>
  </si>
  <si>
    <t>Periodo</t>
  </si>
  <si>
    <t>Ore mediazione</t>
  </si>
  <si>
    <t>Data di ingesso</t>
  </si>
  <si>
    <t>Data di uscita</t>
  </si>
  <si>
    <t>Quota dovuta</t>
  </si>
  <si>
    <t>Quota pagata</t>
  </si>
  <si>
    <t>Capifamiglia autorizzati per piazzola</t>
  </si>
  <si>
    <t>Composizione e nucleo</t>
  </si>
  <si>
    <t>Adulti</t>
  </si>
  <si>
    <t>Minori</t>
  </si>
  <si>
    <t>Entrata prevista/quota utente</t>
  </si>
  <si>
    <t xml:space="preserve">Numero </t>
  </si>
  <si>
    <t>Rom autorizzati</t>
  </si>
  <si>
    <t>Numero famiglie</t>
  </si>
  <si>
    <t>Costo cooperativa/educatore</t>
  </si>
  <si>
    <t>APPARTAMENTO ADULTI ITALIANI CASALECCHIO DI RENO</t>
  </si>
  <si>
    <t>INTERVENTI EDUCATIVI SUI RESIDENTI DI CASALECCHIO DI RENO</t>
  </si>
  <si>
    <t>Borse Lavoro crisi economica (40070163)</t>
  </si>
  <si>
    <t>Borse Lavoro Pepita  (40071158)</t>
  </si>
  <si>
    <t>Comune</t>
  </si>
  <si>
    <t>Utenti</t>
  </si>
  <si>
    <t>Italiani</t>
  </si>
  <si>
    <t>Stranieri</t>
  </si>
  <si>
    <t xml:space="preserve">Anno di nascita </t>
  </si>
  <si>
    <t xml:space="preserve">Utenti </t>
  </si>
  <si>
    <t>Provenienza</t>
  </si>
  <si>
    <t>Anno di nascita</t>
  </si>
  <si>
    <t>Costo complessivo</t>
  </si>
  <si>
    <t>TOTALE  MONTEVEGLIO</t>
  </si>
  <si>
    <t>Educativi Rupe  (40070159)</t>
  </si>
  <si>
    <t>Spesa complessiva</t>
  </si>
  <si>
    <t>Anno di nascia</t>
  </si>
  <si>
    <t>Totale contributi  erogati</t>
  </si>
  <si>
    <t>CASTELLO DI SERAVALLE</t>
  </si>
  <si>
    <t xml:space="preserve">MONTE SAN PIETRO </t>
  </si>
  <si>
    <t>Buoni (71113)</t>
  </si>
  <si>
    <t>Destinatari</t>
  </si>
  <si>
    <t>Iscritte/i</t>
  </si>
  <si>
    <t>Periodo attivazione Servizio</t>
  </si>
  <si>
    <t>fattura AUSL</t>
  </si>
  <si>
    <t>50% fattura AUSL</t>
  </si>
  <si>
    <t>Consultorio Zola Predosa</t>
  </si>
  <si>
    <t>L'area sosta di Casalecchio di Reno è uno spazio residenziale riservato a famiglie rom collocato in Via Allende. Esso ospita nove nuclei familiari collocati in altrettanti alloggi. Ogni nucleo è autorizzato all'occupazione di una piazzola per la quale deve versare una quota forfettaria di 100 euro mensili. Gli interventi educativi hanno come obiettivo la condivisione e il rispetto del regolamento comunale per la sosta e l'integrazione sociale.</t>
  </si>
  <si>
    <t>CONTRIBUTI ECONOMICI E BUONI SPESA</t>
  </si>
  <si>
    <t>I contributi economici sono forme di aiuto destinate a fasce deboli di popolazione per problematiche sociali di varia natura: integrazione per pagamento utenze, per affitto e, in genere, per sostegno a progetti Socio-Assistenziali. I contributi possono essere erogati in contanti, pagando direttamente le utenze o utilizzando buoni spesa.</t>
  </si>
  <si>
    <t>POSTI LETTO IN APPARTAMENTI</t>
  </si>
  <si>
    <t>Per posti letto si intende la possibilità di collocare adulti in situazione di disagio in appartamenti a loro dedicati. Gli appartamenti sono tre: uno è all'interno di Borgo Solidale San Francesco (quattro posti letto in due stanze singole e una doppia), due sono del Comune di Casalecchio (uno destinato a stranieri con tre posti letto, uno destinato a italiani con quattro posti letto).</t>
  </si>
  <si>
    <t xml:space="preserve">INTERVENTI EDUCATIVI SUI RESIDENTI DELL'AREA SOSTA </t>
  </si>
  <si>
    <t>Bazzano</t>
  </si>
  <si>
    <t>Sasso Marconi</t>
  </si>
  <si>
    <t>Savigno</t>
  </si>
  <si>
    <t>Bilancio comunale</t>
  </si>
  <si>
    <t>15% presso Laura COOP</t>
  </si>
  <si>
    <t>Zola Predosa</t>
  </si>
  <si>
    <t>DSM</t>
  </si>
  <si>
    <t>25% presso ASSCOOP</t>
  </si>
  <si>
    <t>Casalecchio di Reno</t>
  </si>
  <si>
    <t>SERT</t>
  </si>
  <si>
    <t>Crespellano</t>
  </si>
  <si>
    <t xml:space="preserve">TOTALE </t>
  </si>
  <si>
    <t>MONTE SAN PIETRO</t>
  </si>
  <si>
    <t>Gen. 2010</t>
  </si>
  <si>
    <t>Apr. 2010</t>
  </si>
  <si>
    <t>Giu. 2010</t>
  </si>
  <si>
    <t>Lug. 2010</t>
  </si>
  <si>
    <t>Ago. 2010</t>
  </si>
  <si>
    <t>Set. 2010</t>
  </si>
  <si>
    <t>Ott. 2010</t>
  </si>
  <si>
    <t>Nov. 2010</t>
  </si>
  <si>
    <t>Dic. 2010</t>
  </si>
  <si>
    <t xml:space="preserve">Comune </t>
  </si>
  <si>
    <t>Concesso</t>
  </si>
  <si>
    <t>Reso</t>
  </si>
  <si>
    <t>Residuo</t>
  </si>
  <si>
    <t>Ritardo</t>
  </si>
  <si>
    <t>Ott. 2007</t>
  </si>
  <si>
    <t>Dic. 2007</t>
  </si>
  <si>
    <t>Apr. 2008</t>
  </si>
  <si>
    <t>Set. 2008</t>
  </si>
  <si>
    <t>Lug. 2008</t>
  </si>
  <si>
    <t>Dic. 2008</t>
  </si>
  <si>
    <t>Mag. 2009</t>
  </si>
  <si>
    <t>BAZZANO</t>
  </si>
  <si>
    <t>CRESPELLANO</t>
  </si>
  <si>
    <t>MONTEVEGLIO</t>
  </si>
  <si>
    <t>SASSO MARCONI</t>
  </si>
  <si>
    <t>SAVIGNO</t>
  </si>
  <si>
    <t>ZOLA PREDOSA</t>
  </si>
  <si>
    <t>M</t>
  </si>
  <si>
    <t>F</t>
  </si>
  <si>
    <t>PERCORSO NASCITA E DONNE MIGRANTI</t>
  </si>
  <si>
    <t>Ospedale Bazzano</t>
  </si>
  <si>
    <t>Consultorio Sasso Marconi</t>
  </si>
  <si>
    <t xml:space="preserve">CASTELLO DI SERRAVALLE </t>
  </si>
  <si>
    <t>Progetto Semenzaio</t>
  </si>
  <si>
    <t>Percorso Nascita e Donne Migranti</t>
  </si>
  <si>
    <t>AREA ADULTI</t>
  </si>
  <si>
    <t>TOTALE BAZZANO</t>
  </si>
  <si>
    <t>MEDIAZIONE INTERCULTURALE</t>
  </si>
  <si>
    <t>Data</t>
  </si>
  <si>
    <t>Area Minori</t>
  </si>
  <si>
    <t>TOTALE CASTELLO DI SERRAVALLE</t>
  </si>
  <si>
    <t>TOTALE CRESPELLANO</t>
  </si>
  <si>
    <t>TOTALE MONTE SAN PIETRO</t>
  </si>
  <si>
    <t>TOTALE MONTEVEGLIO</t>
  </si>
  <si>
    <t>40071112 - 71113</t>
  </si>
  <si>
    <t>40071114 - 40070163 - 40071158 - 40070163/40070162 - 40071114 - 40070159</t>
  </si>
  <si>
    <t>TOTALE SAVIGNO</t>
  </si>
  <si>
    <t>TOTALE ZOLA PREDOSA</t>
  </si>
  <si>
    <t>TOTALE DISTRETTO</t>
  </si>
  <si>
    <t>APPARTAMENTO BORGO SOLIDALE SAN FRANCESCO</t>
  </si>
  <si>
    <t>APPARTAMENTO ADULTI STRANIERI CASALECCHIO DI RENO</t>
  </si>
  <si>
    <t>esente</t>
  </si>
  <si>
    <t>Presa in carico sociale</t>
  </si>
  <si>
    <t>Mediazione interculturale</t>
  </si>
  <si>
    <t>Prestiti sull'onore</t>
  </si>
  <si>
    <t>Borse Lavoro (comunali, Progetto Pepita, crisi economica)</t>
  </si>
  <si>
    <t>Contributi e buoni spesa</t>
  </si>
  <si>
    <t>SERT (Borse Lavoro e contributi)</t>
  </si>
  <si>
    <t>Insegnamento lingua italiana</t>
  </si>
  <si>
    <t>Rette residenziali</t>
  </si>
  <si>
    <t>La Mediazione interculturale è un Servizio di affiancamento di tutti i Servizi comunali e uno sportello rivolto specificamente alla popolazione straniera. Ha l'obiettivo di favorire una migliore comprensione reciproca e un migliore utilizzo delle opportunità del territorio. Il Servizio è attivo per le aree linguistiche araba, russa, romena e moldava. Viene attivata inoltre per supportare la Consulta degli Stranieri di Casalecchio di Reno, Progetto Semenzaio e la promozione di eventi.</t>
  </si>
  <si>
    <t>La presa in carico comprende le attività svolte dall'Assistente Sociale di ascolto, supporto e orientamento nella interpretazione e soluzione delle problematiche e le attività di segretariato sociale che non comportano interventi di tipo economico.</t>
  </si>
  <si>
    <t>Area Adulti</t>
  </si>
  <si>
    <t>Educativi crisi economica e Pepita (40070163/40070162 CSAPSA)</t>
  </si>
  <si>
    <t>Assicurazione INAIL</t>
  </si>
  <si>
    <t>Il Servizio Tossicodipendenze (SERT) è un presidio sanitario a supporto delle persone con problematiche legate all'uso di sostanze. La spesa per  Borse Lavoro è un rimborso di ASC InSieme per utenti in carico al SERT. I contributi economici sono erogazioni gestite direttamente dagli operatori del SERT per rispondere a bisogni sociali degli utenti in carico.</t>
  </si>
  <si>
    <t xml:space="preserve">L'insegnamento della lingua italiana è un'offerta formativa rivolta ad adulti/e stranieri/e. Sono corsi della durata di 30/40 ore ciascuno organizzati secondo un calendario distrettuale annuale che copre tutti i Comuni del Distretto. Nell'anno scolastico 2010/2011 sono stati finanziati dal Piano Provinciale per la lingua italiana e gestiti da ASC InSieme attraverso incarichi a insegnanti esperte. </t>
  </si>
  <si>
    <t xml:space="preserve"> Percorso Nascita e Donne Migranti è un accompagnamento, su richiesta, alle visite ambulatoriali ostetrico-ginecologiche e pediatriche, rivolto a donne con difficoltà di comprensione e di espressione nella lingua italiana. E' attivo per le aree linguistiche araba, russa, romena e moldava.</t>
  </si>
  <si>
    <t>Posti letto in appartamenti</t>
  </si>
  <si>
    <t>Interventi educativi sui residenti dell'area sosta di Casalecchio di Reno</t>
  </si>
  <si>
    <t>PRESA IN CARICO SOCIALE</t>
  </si>
  <si>
    <t>Contributi (40071112)</t>
  </si>
  <si>
    <t>PRESTITI SULL'ONORE</t>
  </si>
  <si>
    <t>E' un progetto che ha l'obiettivo di sostenere persone e nuclei in situazione di disagio temporaneo. I prestiti sull'onore sono erogazioni di denaro alle quali è possibile accedere in assenza dei requisiti che rendono possibile l'acceso ai finanziamenti bancari. I prestiti vengono erogati a seguito di una valutazione dell'Assistente Sociale e sulla base di un piano di rientro concordato che viene gestito dal Centro per le Vittime. La cifra disponibile per i prestiti è messa a disposizione da diversi soggetti: Volontariato di Casalecchio (17.000 euro), Contributi distrettuali per crisi ecomica (10.000 euro), Comune di Sasso Marconi (20.000 euro).</t>
  </si>
  <si>
    <t>SERT (BORSE LAVORO E CONTRIBUTI)</t>
  </si>
  <si>
    <t>BORSE LAVORO</t>
  </si>
  <si>
    <t>RETTE RESIDENZIALI</t>
  </si>
  <si>
    <t>Le rette residenziali sono contributi economici per inserimenti in strutture di persone multiproblematiche in carico al Servizio Tossicodipendenze (SERT) o al Dipartimento di Salute Mentale (DSM). Vengono erogate sulla base di specifici accordi con l'Azienda Sanitaria che riconoscono una parte della spesa di competenza del Servizio Sociale.</t>
  </si>
  <si>
    <t>INSEGNAMENTO LINGUA ITALIANA</t>
  </si>
  <si>
    <t>Comune di Sasso Marconi</t>
  </si>
  <si>
    <t>30 h.</t>
  </si>
  <si>
    <t>PROGETTO BORSE LAVORO</t>
  </si>
  <si>
    <t>Borse Lavoro Rupe per Sasso Marconi (40071114)</t>
  </si>
  <si>
    <t xml:space="preserve">BAZZANO </t>
  </si>
  <si>
    <t xml:space="preserve">TOTALE BAZZANO </t>
  </si>
  <si>
    <t>CASALECCHIO DI RENO</t>
  </si>
  <si>
    <t>TOTALE  CASALECCHIO DI RENO</t>
  </si>
  <si>
    <t>CASTELLO DI SERRAVALLE</t>
  </si>
  <si>
    <t>TOTALE SASSO MARCONI</t>
  </si>
  <si>
    <t>Le Borse Lavoro sono uno strumento rivolto ad adulti/e in difficoltà sociale e/o economica finalizzato a mantenere le competenze/autonomie, verificare le capacità lavorative, favorire l'integrazione sociale, favorire l'inserimento lavorativo. In relazione</t>
  </si>
  <si>
    <t>Anziano serv. Funebre</t>
  </si>
  <si>
    <t>Progetto prestiti sull'onore (VEDI SCHEDA)</t>
  </si>
  <si>
    <t>Borse Lavoro comunali (40071114) e progetto bl Comune Sasso Marconi (col.L)</t>
  </si>
  <si>
    <t>Attività</t>
  </si>
  <si>
    <t>Numero ore</t>
  </si>
  <si>
    <t>Traduzioni (arabo)</t>
  </si>
  <si>
    <t>Servizi di interpretariato (arabo)</t>
  </si>
  <si>
    <t>Consulenze (arabo)</t>
  </si>
  <si>
    <t>Totale lingua-cultura araba</t>
  </si>
  <si>
    <t>Servizi di interpretariato (ghanese, serbo-croato, iraniano)</t>
  </si>
  <si>
    <t>Totale altre lingue-culture</t>
  </si>
  <si>
    <t>MEDIAZIONE INTERCULTURALE COMMISSIONE MOSAICO</t>
  </si>
  <si>
    <t>PROGETTO SEMENZAIO</t>
  </si>
  <si>
    <t>Progetto Semenzaio è una rete di luoghi di incontro per donne italiane e straniere che ha l'obiettivo di favorire la conoscenza reciproca, la costruzione di reti di solidarietà, l'orientamento e l'integrazione sul territorio.</t>
  </si>
  <si>
    <t>Italiane</t>
  </si>
  <si>
    <t>Straniere</t>
  </si>
  <si>
    <t xml:space="preserve">Attività </t>
  </si>
  <si>
    <t>Esperto/a</t>
  </si>
  <si>
    <t>Incontri</t>
  </si>
  <si>
    <t xml:space="preserve">Costo orario </t>
  </si>
  <si>
    <t>Coro</t>
  </si>
  <si>
    <t>Cavazza Marco</t>
  </si>
  <si>
    <t>25x3h ciascuno</t>
  </si>
  <si>
    <t>Zanasi Marzia</t>
  </si>
  <si>
    <t>Donne in cammino</t>
  </si>
  <si>
    <t>Martini Raffaella (incarico) e Ana Achinca (rientra nel costo del Servizio di Mediazione)</t>
  </si>
  <si>
    <t>38x2h ciascuno</t>
  </si>
  <si>
    <t>Sartoria</t>
  </si>
  <si>
    <t xml:space="preserve">Zanna Anna </t>
  </si>
  <si>
    <t>Parrucchiera</t>
  </si>
  <si>
    <t>Cucina</t>
  </si>
  <si>
    <t>SASSO MARCONI CENTRO</t>
  </si>
  <si>
    <t>TOTALE SASSO MARCONI  CENTRO</t>
  </si>
  <si>
    <t>/</t>
  </si>
  <si>
    <t>SASSO MARCONI COLLE AMENO</t>
  </si>
  <si>
    <t>Haideè Lara Espinoza</t>
  </si>
  <si>
    <t>Realizzato con il contributo del Comune di Sasso Marconi</t>
  </si>
  <si>
    <t>TOTALE SASSO MARCONI COLLE AMENO</t>
  </si>
  <si>
    <t>Mancini Candida</t>
  </si>
  <si>
    <t>Bui Anna</t>
  </si>
  <si>
    <t>CONCERTI CORO MOSAICO</t>
  </si>
  <si>
    <t>Luogo</t>
  </si>
  <si>
    <t>CATERING SEMENZAI CUCINA</t>
  </si>
  <si>
    <t>Gruppo libero badanti</t>
  </si>
  <si>
    <t>Operatrici Commissione Mosaico</t>
  </si>
  <si>
    <t xml:space="preserve">Sala Atelier – Sasso Marconi </t>
  </si>
  <si>
    <t xml:space="preserve">Sala Polivalente – Monteveglio </t>
  </si>
  <si>
    <t xml:space="preserve">Sala Parrocchiale – Savigno </t>
  </si>
  <si>
    <t xml:space="preserve">Centro giovanile – Monteveglio  </t>
  </si>
  <si>
    <t>Villa Pallavicini - Bologna</t>
  </si>
  <si>
    <t>Piazza della Libertà – Monteveglio</t>
  </si>
  <si>
    <t>Municipio - Crespellano</t>
  </si>
  <si>
    <t xml:space="preserve">Sala polivalente–Castelletto di Serravalle </t>
  </si>
  <si>
    <t>Comune di San Venanzio di Galliera (Bo)</t>
  </si>
  <si>
    <t xml:space="preserve">Castello di Serravalle </t>
  </si>
  <si>
    <t xml:space="preserve">Villa Bianconi – Calcara </t>
  </si>
  <si>
    <t xml:space="preserve">Centro civico di Loghetto </t>
  </si>
  <si>
    <t>Parco 11 settembre (Bo)</t>
  </si>
  <si>
    <t xml:space="preserve">Centro Falcone – Zola Predosa </t>
  </si>
  <si>
    <t xml:space="preserve">S Sala Polivalente – Monteveglio </t>
  </si>
  <si>
    <t>Durata</t>
  </si>
  <si>
    <t>Ente realizzatore</t>
  </si>
  <si>
    <t>Donne</t>
  </si>
  <si>
    <t>Uomini</t>
  </si>
  <si>
    <t xml:space="preserve">40 h. </t>
  </si>
  <si>
    <t>IIPLE</t>
  </si>
  <si>
    <t xml:space="preserve">Donne straniere </t>
  </si>
  <si>
    <t xml:space="preserve">Bazzano </t>
  </si>
  <si>
    <t xml:space="preserve">Donne e uomini stranieri </t>
  </si>
  <si>
    <t>Monteveglio</t>
  </si>
  <si>
    <t>Commissione Mosaico</t>
  </si>
  <si>
    <t xml:space="preserve">30 h. </t>
  </si>
  <si>
    <t>Colle Ameno</t>
  </si>
  <si>
    <t>Crespellano Calcara</t>
  </si>
  <si>
    <t xml:space="preserve"> </t>
  </si>
  <si>
    <t>AUSER</t>
  </si>
  <si>
    <t xml:space="preserve">Centro </t>
  </si>
  <si>
    <t xml:space="preserve">3 corsi per sole donne </t>
  </si>
  <si>
    <t xml:space="preserve">8 corsi per donne e uomini </t>
  </si>
  <si>
    <t>11 corsi</t>
  </si>
  <si>
    <t>Ambito</t>
  </si>
  <si>
    <t>Corso badanti</t>
  </si>
  <si>
    <t xml:space="preserve">Sala corsi Via Venturi </t>
  </si>
  <si>
    <r>
      <t xml:space="preserve">Incontri </t>
    </r>
    <r>
      <rPr>
        <b/>
        <sz val="12"/>
        <rFont val="Helvetica"/>
        <family val="2"/>
      </rPr>
      <t>di informazione/formazione</t>
    </r>
  </si>
  <si>
    <t>3 h</t>
  </si>
  <si>
    <t>Goldoni Gianna</t>
  </si>
  <si>
    <t>Il progetto Semenzaio ha avuto un costo complessivo per ASC InSieme nel 2010 di € 5.187,50 essendo stata garantita la copertura finanziaria di parte dell'anno dal Comune di Monteveglio precedentemente incaricato del coordinamento amministrativo di tutte le attività di Commissione Mosaico.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</si>
</sst>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_-* #,##0.00_-;\-* #,##0.00_-;_-* &quot;-&quot;_-;_-@_-"/>
    <numFmt numFmtId="167" formatCode="_-* #,##0_-;\-* #,##0_-;_-* &quot;-&quot;??_-;_-@_-"/>
    <numFmt numFmtId="168" formatCode="_-* #,##0.0_-;\-* #,##0.0_-;_-* &quot;-&quot;_-;_-@_-"/>
    <numFmt numFmtId="169" formatCode="_(* #,##0_);_(* \(#,##0\);_(* &quot;-&quot;_);_(@_)"/>
    <numFmt numFmtId="170" formatCode="\ #,##0.00;\-\ #,##0.00"/>
    <numFmt numFmtId="171" formatCode="hh:mm:ss"/>
    <numFmt numFmtId="172" formatCode="\€* #,##0.00"/>
    <numFmt numFmtId="173" formatCode="[$€-2]\ #,##0.00"/>
    <numFmt numFmtId="174" formatCode="#,##0.00_ ;\-#,##0.00\ "/>
    <numFmt numFmtId="175" formatCode="_-[$€-2]\ * #,##0.00_-;\-[$€-2]\ * #,##0.00_-;_-[$€-2]\ * &quot;-&quot;??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€&quot;\ #,##0"/>
    <numFmt numFmtId="181" formatCode="_-&quot;L.&quot;\ * #,##0.00_-;\-&quot;L.&quot;\ * #,##0.00_-;_-&quot;L.&quot;\ * &quot;-&quot;??_-;_-@_-"/>
    <numFmt numFmtId="182" formatCode="_-&quot;L.&quot;\ * #,##0_-;\-&quot;L.&quot;\ * #,##0_-;_-&quot;L.&quot;\ * &quot;-&quot;_-;_-@_-"/>
    <numFmt numFmtId="183" formatCode="dd/mm/yy"/>
    <numFmt numFmtId="184" formatCode="mmm\-yyyy"/>
    <numFmt numFmtId="185" formatCode="_-&quot;€&quot;\ * #,##0.000_-;\-&quot;€&quot;\ * #,##0.000_-;_-&quot;€&quot;\ * &quot;-&quot;?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Helvetica"/>
      <family val="0"/>
    </font>
    <font>
      <b/>
      <sz val="12"/>
      <name val="Helvetica"/>
      <family val="0"/>
    </font>
    <font>
      <sz val="12"/>
      <name val="Helvetica"/>
      <family val="0"/>
    </font>
    <font>
      <sz val="16"/>
      <name val="Helvetica"/>
      <family val="0"/>
    </font>
    <font>
      <b/>
      <sz val="10"/>
      <name val="Helvetica"/>
      <family val="0"/>
    </font>
    <font>
      <sz val="12"/>
      <color indexed="8"/>
      <name val="Helvetica"/>
      <family val="0"/>
    </font>
    <font>
      <sz val="11"/>
      <name val="Helvetica"/>
      <family val="0"/>
    </font>
    <font>
      <sz val="14"/>
      <name val="HELVETICA"/>
      <family val="0"/>
    </font>
    <font>
      <b/>
      <i/>
      <sz val="11"/>
      <name val="Helvetica"/>
      <family val="0"/>
    </font>
    <font>
      <b/>
      <sz val="11"/>
      <name val="Helvetica"/>
      <family val="0"/>
    </font>
    <font>
      <sz val="9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name val="Helvetica"/>
      <family val="0"/>
    </font>
    <font>
      <sz val="12"/>
      <color indexed="8"/>
      <name val="Palatino"/>
      <family val="0"/>
    </font>
    <font>
      <b/>
      <sz val="12"/>
      <color indexed="8"/>
      <name val="Helvetica"/>
      <family val="2"/>
    </font>
    <font>
      <sz val="10"/>
      <name val="HELEVTICA"/>
      <family val="0"/>
    </font>
    <font>
      <sz val="12"/>
      <name val="Palatino"/>
      <family val="0"/>
    </font>
    <font>
      <sz val="8"/>
      <name val="Helvetica"/>
      <family val="0"/>
    </font>
    <font>
      <sz val="10"/>
      <color indexed="8"/>
      <name val="Helvetica"/>
      <family val="0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6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21" fillId="26" borderId="0" xfId="0" applyFont="1" applyFill="1" applyBorder="1" applyAlignment="1">
      <alignment/>
    </xf>
    <xf numFmtId="0" fontId="21" fillId="27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1" fillId="25" borderId="10" xfId="0" applyFont="1" applyFill="1" applyBorder="1" applyAlignment="1">
      <alignment horizontal="center" wrapText="1"/>
    </xf>
    <xf numFmtId="0" fontId="23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3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1" fillId="28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" fontId="21" fillId="0" borderId="0" xfId="0" applyNumberFormat="1" applyFont="1" applyAlignment="1">
      <alignment/>
    </xf>
    <xf numFmtId="0" fontId="23" fillId="25" borderId="10" xfId="0" applyFont="1" applyFill="1" applyBorder="1" applyAlignment="1" applyProtection="1">
      <alignment wrapText="1"/>
      <protection/>
    </xf>
    <xf numFmtId="0" fontId="23" fillId="25" borderId="10" xfId="0" applyFont="1" applyFill="1" applyBorder="1" applyAlignment="1" applyProtection="1">
      <alignment horizontal="center" wrapText="1"/>
      <protection/>
    </xf>
    <xf numFmtId="1" fontId="23" fillId="25" borderId="10" xfId="0" applyNumberFormat="1" applyFont="1" applyFill="1" applyBorder="1" applyAlignment="1">
      <alignment horizontal="center"/>
    </xf>
    <xf numFmtId="164" fontId="23" fillId="25" borderId="10" xfId="0" applyNumberFormat="1" applyFont="1" applyFill="1" applyBorder="1" applyAlignment="1">
      <alignment horizontal="center"/>
    </xf>
    <xf numFmtId="0" fontId="21" fillId="29" borderId="10" xfId="0" applyFont="1" applyFill="1" applyBorder="1" applyAlignment="1" applyProtection="1">
      <alignment horizontal="center" vertical="center" wrapText="1"/>
      <protection/>
    </xf>
    <xf numFmtId="0" fontId="21" fillId="30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0" fontId="23" fillId="25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 applyProtection="1">
      <alignment horizontal="center" wrapText="1"/>
      <protection/>
    </xf>
    <xf numFmtId="0" fontId="22" fillId="24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2" fillId="25" borderId="10" xfId="0" applyFont="1" applyFill="1" applyBorder="1" applyAlignment="1" applyProtection="1">
      <alignment horizontal="center" wrapText="1"/>
      <protection/>
    </xf>
    <xf numFmtId="0" fontId="22" fillId="25" borderId="10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25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7" fontId="23" fillId="0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4" fontId="23" fillId="25" borderId="10" xfId="0" applyNumberFormat="1" applyFont="1" applyFill="1" applyBorder="1" applyAlignment="1">
      <alignment horizontal="left"/>
    </xf>
    <xf numFmtId="0" fontId="23" fillId="25" borderId="10" xfId="0" applyFont="1" applyFill="1" applyBorder="1" applyAlignment="1" applyProtection="1">
      <alignment horizontal="left" wrapText="1"/>
      <protection/>
    </xf>
    <xf numFmtId="0" fontId="22" fillId="25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wrapText="1"/>
    </xf>
    <xf numFmtId="0" fontId="21" fillId="30" borderId="10" xfId="0" applyFont="1" applyFill="1" applyBorder="1" applyAlignment="1">
      <alignment wrapText="1"/>
    </xf>
    <xf numFmtId="0" fontId="21" fillId="30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14" fontId="23" fillId="24" borderId="10" xfId="0" applyNumberFormat="1" applyFont="1" applyFill="1" applyBorder="1" applyAlignment="1">
      <alignment horizontal="center"/>
    </xf>
    <xf numFmtId="9" fontId="23" fillId="25" borderId="10" xfId="0" applyNumberFormat="1" applyFont="1" applyFill="1" applyBorder="1" applyAlignment="1">
      <alignment horizontal="left"/>
    </xf>
    <xf numFmtId="14" fontId="23" fillId="25" borderId="10" xfId="0" applyNumberFormat="1" applyFont="1" applyFill="1" applyBorder="1" applyAlignment="1">
      <alignment horizontal="center"/>
    </xf>
    <xf numFmtId="9" fontId="23" fillId="25" borderId="10" xfId="0" applyNumberFormat="1" applyFont="1" applyFill="1" applyBorder="1" applyAlignment="1">
      <alignment horizontal="center" wrapText="1"/>
    </xf>
    <xf numFmtId="9" fontId="23" fillId="24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vertical="center"/>
    </xf>
    <xf numFmtId="0" fontId="31" fillId="0" borderId="0" xfId="0" applyAlignment="1">
      <alignment vertical="center"/>
    </xf>
    <xf numFmtId="0" fontId="23" fillId="24" borderId="10" xfId="0" applyFont="1" applyFill="1" applyBorder="1" applyAlignment="1">
      <alignment wrapText="1"/>
    </xf>
    <xf numFmtId="164" fontId="21" fillId="25" borderId="11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9" fontId="22" fillId="24" borderId="10" xfId="0" applyNumberFormat="1" applyFont="1" applyFill="1" applyBorder="1" applyAlignment="1">
      <alignment horizontal="left"/>
    </xf>
    <xf numFmtId="164" fontId="23" fillId="24" borderId="11" xfId="0" applyNumberFormat="1" applyFont="1" applyFill="1" applyBorder="1" applyAlignment="1">
      <alignment horizontal="center"/>
    </xf>
    <xf numFmtId="164" fontId="23" fillId="24" borderId="11" xfId="0" applyNumberFormat="1" applyFont="1" applyFill="1" applyBorder="1" applyAlignment="1">
      <alignment horizontal="right"/>
    </xf>
    <xf numFmtId="164" fontId="21" fillId="0" borderId="10" xfId="44" applyNumberFormat="1" applyFont="1" applyFill="1" applyBorder="1" applyAlignment="1">
      <alignment horizontal="right"/>
    </xf>
    <xf numFmtId="164" fontId="23" fillId="25" borderId="10" xfId="44" applyNumberFormat="1" applyFont="1" applyFill="1" applyBorder="1" applyAlignment="1">
      <alignment horizontal="right"/>
    </xf>
    <xf numFmtId="164" fontId="22" fillId="25" borderId="10" xfId="44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23" fillId="24" borderId="10" xfId="0" applyFont="1" applyFill="1" applyBorder="1" applyAlignment="1">
      <alignment horizontal="right" vertical="center" wrapText="1"/>
    </xf>
    <xf numFmtId="0" fontId="23" fillId="25" borderId="10" xfId="0" applyFont="1" applyFill="1" applyBorder="1" applyAlignment="1">
      <alignment horizontal="right" vertical="center"/>
    </xf>
    <xf numFmtId="164" fontId="23" fillId="25" borderId="10" xfId="0" applyNumberFormat="1" applyFont="1" applyFill="1" applyBorder="1" applyAlignment="1">
      <alignment horizontal="right" vertical="center"/>
    </xf>
    <xf numFmtId="8" fontId="23" fillId="25" borderId="10" xfId="0" applyNumberFormat="1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right" vertical="center"/>
    </xf>
    <xf numFmtId="7" fontId="23" fillId="25" borderId="10" xfId="0" applyNumberFormat="1" applyFont="1" applyFill="1" applyBorder="1" applyAlignment="1">
      <alignment horizontal="right" vertical="center"/>
    </xf>
    <xf numFmtId="7" fontId="22" fillId="24" borderId="10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right" vertical="center"/>
    </xf>
    <xf numFmtId="7" fontId="22" fillId="25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3" fillId="24" borderId="10" xfId="0" applyNumberFormat="1" applyFont="1" applyFill="1" applyBorder="1" applyAlignment="1">
      <alignment horizontal="right" vertical="center" wrapText="1"/>
    </xf>
    <xf numFmtId="164" fontId="22" fillId="24" borderId="10" xfId="0" applyNumberFormat="1" applyFont="1" applyFill="1" applyBorder="1" applyAlignment="1">
      <alignment horizontal="right" vertical="center"/>
    </xf>
    <xf numFmtId="164" fontId="22" fillId="24" borderId="10" xfId="0" applyNumberFormat="1" applyFont="1" applyFill="1" applyBorder="1" applyAlignment="1">
      <alignment horizontal="right" vertical="center" wrapText="1"/>
    </xf>
    <xf numFmtId="164" fontId="22" fillId="25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164" fontId="21" fillId="0" borderId="0" xfId="0" applyNumberFormat="1" applyFont="1" applyFill="1" applyAlignment="1">
      <alignment horizontal="right" vertical="center"/>
    </xf>
    <xf numFmtId="4" fontId="23" fillId="25" borderId="10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0" fontId="21" fillId="24" borderId="10" xfId="0" applyFont="1" applyFill="1" applyBorder="1" applyAlignment="1">
      <alignment horizontal="right"/>
    </xf>
    <xf numFmtId="164" fontId="23" fillId="25" borderId="10" xfId="0" applyNumberFormat="1" applyFont="1" applyFill="1" applyBorder="1" applyAlignment="1">
      <alignment horizontal="right"/>
    </xf>
    <xf numFmtId="0" fontId="23" fillId="25" borderId="10" xfId="0" applyFont="1" applyFill="1" applyBorder="1" applyAlignment="1">
      <alignment horizontal="right"/>
    </xf>
    <xf numFmtId="164" fontId="22" fillId="25" borderId="10" xfId="0" applyNumberFormat="1" applyFont="1" applyFill="1" applyBorder="1" applyAlignment="1">
      <alignment horizontal="right"/>
    </xf>
    <xf numFmtId="164" fontId="23" fillId="24" borderId="1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80" fontId="22" fillId="25" borderId="1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right"/>
    </xf>
    <xf numFmtId="0" fontId="23" fillId="0" borderId="10" xfId="0" applyFont="1" applyFill="1" applyBorder="1" applyAlignment="1">
      <alignment/>
    </xf>
    <xf numFmtId="14" fontId="22" fillId="25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7" fontId="23" fillId="25" borderId="10" xfId="0" applyNumberFormat="1" applyFont="1" applyFill="1" applyBorder="1" applyAlignment="1" applyProtection="1">
      <alignment horizontal="right" vertical="center"/>
      <protection locked="0"/>
    </xf>
    <xf numFmtId="0" fontId="22" fillId="25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1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25" borderId="10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164" fontId="23" fillId="0" borderId="10" xfId="0" applyNumberFormat="1" applyFont="1" applyFill="1" applyBorder="1" applyAlignment="1">
      <alignment horizontal="right"/>
    </xf>
    <xf numFmtId="17" fontId="23" fillId="0" borderId="10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right"/>
    </xf>
    <xf numFmtId="1" fontId="23" fillId="24" borderId="10" xfId="0" applyNumberFormat="1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164" fontId="23" fillId="0" borderId="10" xfId="44" applyNumberFormat="1" applyFont="1" applyFill="1" applyBorder="1" applyAlignment="1">
      <alignment horizontal="right"/>
    </xf>
    <xf numFmtId="0" fontId="23" fillId="2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" fontId="20" fillId="0" borderId="10" xfId="0" applyNumberFormat="1" applyFont="1" applyBorder="1" applyAlignment="1">
      <alignment horizontal="center"/>
    </xf>
    <xf numFmtId="4" fontId="23" fillId="0" borderId="0" xfId="50" applyNumberFormat="1" applyFont="1" applyFill="1" applyBorder="1" applyAlignment="1">
      <alignment vertical="center"/>
      <protection/>
    </xf>
    <xf numFmtId="0" fontId="23" fillId="0" borderId="10" xfId="0" applyFont="1" applyBorder="1" applyAlignment="1">
      <alignment horizontal="center" vertical="center"/>
    </xf>
    <xf numFmtId="7" fontId="23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4" fontId="23" fillId="0" borderId="10" xfId="50" applyNumberFormat="1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right" vertical="center"/>
    </xf>
    <xf numFmtId="164" fontId="23" fillId="0" borderId="10" xfId="0" applyNumberFormat="1" applyFont="1" applyBorder="1" applyAlignment="1">
      <alignment horizontal="right" vertical="center"/>
    </xf>
    <xf numFmtId="8" fontId="23" fillId="0" borderId="10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 vertical="center"/>
    </xf>
    <xf numFmtId="7" fontId="23" fillId="0" borderId="13" xfId="0" applyNumberFormat="1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vertical="center"/>
    </xf>
    <xf numFmtId="0" fontId="23" fillId="3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30" borderId="10" xfId="0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24" borderId="10" xfId="0" applyFont="1" applyFill="1" applyBorder="1" applyAlignment="1">
      <alignment horizontal="right"/>
    </xf>
    <xf numFmtId="0" fontId="23" fillId="0" borderId="10" xfId="0" applyFont="1" applyFill="1" applyBorder="1" applyAlignment="1" applyProtection="1">
      <alignment horizontal="left" wrapText="1"/>
      <protection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0" borderId="10" xfId="0" applyNumberFormat="1" applyFont="1" applyFill="1" applyBorder="1" applyAlignment="1" applyProtection="1">
      <alignment horizontal="right" wrapText="1"/>
      <protection/>
    </xf>
    <xf numFmtId="0" fontId="23" fillId="0" borderId="10" xfId="0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>
      <alignment/>
    </xf>
    <xf numFmtId="0" fontId="22" fillId="25" borderId="10" xfId="0" applyFont="1" applyFill="1" applyBorder="1" applyAlignment="1">
      <alignment horizontal="center"/>
    </xf>
    <xf numFmtId="164" fontId="22" fillId="25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shrinkToFit="1"/>
    </xf>
    <xf numFmtId="0" fontId="23" fillId="30" borderId="10" xfId="0" applyFont="1" applyFill="1" applyBorder="1" applyAlignment="1">
      <alignment horizontal="center"/>
    </xf>
    <xf numFmtId="9" fontId="23" fillId="30" borderId="10" xfId="0" applyNumberFormat="1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17" fontId="23" fillId="0" borderId="10" xfId="0" applyNumberFormat="1" applyFont="1" applyBorder="1" applyAlignment="1">
      <alignment horizontal="center"/>
    </xf>
    <xf numFmtId="180" fontId="23" fillId="0" borderId="10" xfId="0" applyNumberFormat="1" applyFont="1" applyBorder="1" applyAlignment="1">
      <alignment horizontal="right"/>
    </xf>
    <xf numFmtId="14" fontId="23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36" fillId="25" borderId="10" xfId="0" applyFont="1" applyFill="1" applyBorder="1" applyAlignment="1">
      <alignment horizontal="left" vertical="top" wrapText="1"/>
    </xf>
    <xf numFmtId="0" fontId="36" fillId="25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3" fillId="24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3" fillId="25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left" vertical="center"/>
    </xf>
    <xf numFmtId="0" fontId="21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justify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6" fillId="25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35" fillId="0" borderId="0" xfId="0" applyFont="1" applyAlignment="1">
      <alignment horizontal="justify"/>
    </xf>
    <xf numFmtId="0" fontId="22" fillId="25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14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top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44" fontId="21" fillId="0" borderId="0" xfId="44" applyFont="1" applyBorder="1" applyAlignment="1">
      <alignment horizontal="right"/>
    </xf>
    <xf numFmtId="0" fontId="21" fillId="0" borderId="14" xfId="0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9" fontId="23" fillId="24" borderId="10" xfId="0" applyNumberFormat="1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16" fontId="23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36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right" vertical="center"/>
    </xf>
    <xf numFmtId="0" fontId="23" fillId="31" borderId="10" xfId="0" applyFont="1" applyFill="1" applyBorder="1" applyAlignment="1">
      <alignment horizontal="left" vertical="center"/>
    </xf>
    <xf numFmtId="0" fontId="23" fillId="31" borderId="10" xfId="0" applyFont="1" applyFill="1" applyBorder="1" applyAlignment="1">
      <alignment/>
    </xf>
    <xf numFmtId="0" fontId="23" fillId="31" borderId="1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29" fillId="25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/>
    </xf>
    <xf numFmtId="0" fontId="23" fillId="31" borderId="10" xfId="0" applyFont="1" applyFill="1" applyBorder="1" applyAlignment="1">
      <alignment vertical="center"/>
    </xf>
    <xf numFmtId="0" fontId="23" fillId="31" borderId="1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/>
    </xf>
    <xf numFmtId="0" fontId="23" fillId="24" borderId="13" xfId="0" applyFont="1" applyFill="1" applyBorder="1" applyAlignment="1">
      <alignment horizontal="left"/>
    </xf>
    <xf numFmtId="14" fontId="23" fillId="0" borderId="10" xfId="0" applyNumberFormat="1" applyFont="1" applyBorder="1" applyAlignment="1">
      <alignment horizontal="left" vertical="top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4" fontId="23" fillId="0" borderId="10" xfId="0" applyNumberFormat="1" applyFont="1" applyBorder="1" applyAlignment="1">
      <alignment horizontal="left" vertical="top"/>
    </xf>
    <xf numFmtId="0" fontId="21" fillId="0" borderId="18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1" fillId="25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21" fillId="0" borderId="0" xfId="0" applyFont="1" applyBorder="1" applyAlignment="1">
      <alignment horizontal="left"/>
    </xf>
    <xf numFmtId="0" fontId="23" fillId="24" borderId="10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vertical="top" wrapText="1"/>
    </xf>
    <xf numFmtId="0" fontId="22" fillId="25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/>
    </xf>
    <xf numFmtId="0" fontId="23" fillId="25" borderId="15" xfId="0" applyFont="1" applyFill="1" applyBorder="1" applyAlignment="1">
      <alignment horizontal="center" wrapText="1"/>
    </xf>
    <xf numFmtId="0" fontId="23" fillId="25" borderId="17" xfId="0" applyFont="1" applyFill="1" applyBorder="1" applyAlignment="1">
      <alignment horizontal="center" wrapText="1"/>
    </xf>
    <xf numFmtId="0" fontId="23" fillId="25" borderId="13" xfId="0" applyFont="1" applyFill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36" fillId="0" borderId="0" xfId="0" applyFont="1" applyBorder="1" applyAlignment="1">
      <alignment horizontal="left"/>
    </xf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n_definito" xfId="49"/>
    <cellStyle name="Normale_Progetto crisi economic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J25"/>
  <sheetViews>
    <sheetView workbookViewId="0" topLeftCell="A1">
      <selection activeCell="A14" sqref="A14"/>
    </sheetView>
  </sheetViews>
  <sheetFormatPr defaultColWidth="9.140625" defaultRowHeight="12.75"/>
  <cols>
    <col min="1" max="1" width="6.7109375" style="2" customWidth="1"/>
    <col min="2" max="2" width="72.7109375" style="2" customWidth="1"/>
    <col min="3" max="3" width="25.57421875" style="2" customWidth="1"/>
    <col min="4" max="16384" width="9.140625" style="2" customWidth="1"/>
  </cols>
  <sheetData>
    <row r="1" spans="1:2" s="51" customFormat="1" ht="18" customHeight="1">
      <c r="A1" s="49"/>
      <c r="B1" s="50" t="s">
        <v>107</v>
      </c>
    </row>
    <row r="2" spans="1:62" ht="18" customHeight="1">
      <c r="A2" s="52">
        <v>1</v>
      </c>
      <c r="B2" s="53" t="s">
        <v>124</v>
      </c>
      <c r="C2" s="5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55" customFormat="1" ht="18" customHeight="1">
      <c r="A3" s="52">
        <v>2</v>
      </c>
      <c r="B3" s="53" t="s">
        <v>125</v>
      </c>
      <c r="C3" s="5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18" customHeight="1">
      <c r="A4" s="52">
        <v>3</v>
      </c>
      <c r="B4" s="56" t="s">
        <v>105</v>
      </c>
      <c r="C4" s="5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s="55" customFormat="1" ht="18" customHeight="1">
      <c r="A5" s="52">
        <v>4</v>
      </c>
      <c r="B5" s="56" t="s">
        <v>126</v>
      </c>
      <c r="C5" s="54"/>
      <c r="D5" s="5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18" customHeight="1">
      <c r="A6" s="52">
        <v>5</v>
      </c>
      <c r="B6" s="53" t="s">
        <v>127</v>
      </c>
      <c r="C6" s="54"/>
      <c r="D6" s="5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s="55" customFormat="1" ht="18" customHeight="1">
      <c r="A7" s="52">
        <v>6</v>
      </c>
      <c r="B7" s="53" t="s">
        <v>128</v>
      </c>
      <c r="C7" s="54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8" customHeight="1">
      <c r="A8" s="52">
        <v>7</v>
      </c>
      <c r="B8" s="53" t="s">
        <v>129</v>
      </c>
      <c r="C8" s="54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8" customHeight="1">
      <c r="A9" s="52">
        <v>8</v>
      </c>
      <c r="B9" s="53" t="s">
        <v>131</v>
      </c>
      <c r="C9" s="54"/>
      <c r="D9" s="5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s="55" customFormat="1" ht="18" customHeight="1">
      <c r="A10" s="52">
        <v>9</v>
      </c>
      <c r="B10" s="53" t="s">
        <v>130</v>
      </c>
      <c r="C10" s="54"/>
      <c r="D10" s="5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" customHeight="1">
      <c r="A11" s="52">
        <v>10</v>
      </c>
      <c r="B11" s="53" t="s">
        <v>106</v>
      </c>
      <c r="C11" s="54"/>
      <c r="D11" s="5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55" customFormat="1" ht="18" customHeight="1">
      <c r="A12" s="52">
        <v>11</v>
      </c>
      <c r="B12" s="53" t="s">
        <v>140</v>
      </c>
      <c r="C12" s="54"/>
      <c r="D12" s="5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8" customHeight="1">
      <c r="A13" s="52">
        <v>12</v>
      </c>
      <c r="B13" s="53" t="s">
        <v>141</v>
      </c>
      <c r="C13" s="4"/>
      <c r="D13" s="5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27" customFormat="1" ht="18" customHeight="1">
      <c r="A14" s="52"/>
      <c r="B14" s="53"/>
      <c r="C14" s="4"/>
      <c r="D14" s="5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8" customHeight="1">
      <c r="A15" s="52"/>
      <c r="B15" s="53"/>
      <c r="C15" s="4"/>
      <c r="D15" s="5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8" customHeight="1">
      <c r="A16" s="52"/>
      <c r="B16" s="54"/>
      <c r="C16" s="54"/>
      <c r="D16" s="5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4" ht="15">
      <c r="A17" s="57"/>
      <c r="C17" s="58"/>
      <c r="D17" s="58"/>
    </row>
    <row r="18" spans="1:4" ht="15">
      <c r="A18" s="57"/>
      <c r="C18" s="59"/>
      <c r="D18" s="59"/>
    </row>
    <row r="19" ht="15">
      <c r="A19" s="57"/>
    </row>
    <row r="20" ht="12.75">
      <c r="A20" s="44"/>
    </row>
    <row r="21" spans="1:4" ht="12.75">
      <c r="A21" s="44"/>
      <c r="B21" s="59"/>
      <c r="C21" s="59"/>
      <c r="D21" s="59"/>
    </row>
    <row r="22" spans="1:4" ht="18">
      <c r="A22" s="44"/>
      <c r="B22" s="60"/>
      <c r="C22" s="59"/>
      <c r="D22" s="59"/>
    </row>
    <row r="23" spans="1:4" ht="12.75">
      <c r="A23" s="44"/>
      <c r="B23" s="59"/>
      <c r="C23" s="59"/>
      <c r="D23" s="59"/>
    </row>
    <row r="24" spans="1:4" ht="12.75">
      <c r="A24" s="44"/>
      <c r="B24" s="59"/>
      <c r="C24" s="59"/>
      <c r="D24" s="59"/>
    </row>
    <row r="25" spans="1:3" ht="12.75">
      <c r="A25" s="44"/>
      <c r="B25" s="59"/>
      <c r="C25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1451"/>
  <sheetViews>
    <sheetView workbookViewId="0" topLeftCell="A1">
      <selection activeCell="A3" sqref="A3"/>
    </sheetView>
  </sheetViews>
  <sheetFormatPr defaultColWidth="9.140625" defaultRowHeight="12.75"/>
  <cols>
    <col min="1" max="1" width="28.57421875" style="260" customWidth="1"/>
    <col min="2" max="2" width="17.7109375" style="260" customWidth="1"/>
    <col min="3" max="3" width="30.140625" style="260" customWidth="1"/>
    <col min="4" max="4" width="15.28125" style="260" customWidth="1"/>
    <col min="5" max="5" width="13.421875" style="260" customWidth="1"/>
    <col min="6" max="6" width="12.8515625" style="260" customWidth="1"/>
    <col min="7" max="7" width="8.28125" style="260" customWidth="1"/>
    <col min="8" max="8" width="16.421875" style="267" customWidth="1"/>
    <col min="9" max="9" width="12.7109375" style="264" customWidth="1"/>
    <col min="10" max="10" width="14.8515625" style="265" customWidth="1"/>
    <col min="11" max="11" width="15.8515625" style="265" customWidth="1"/>
    <col min="12" max="12" width="17.57421875" style="261" hidden="1" customWidth="1"/>
    <col min="13" max="13" width="21.28125" style="261" hidden="1" customWidth="1"/>
    <col min="14" max="14" width="19.140625" style="260" bestFit="1" customWidth="1"/>
    <col min="15" max="16384" width="9.140625" style="260" customWidth="1"/>
  </cols>
  <sheetData>
    <row r="1" spans="1:8" ht="42.75" customHeight="1">
      <c r="A1" s="319" t="s">
        <v>150</v>
      </c>
      <c r="B1" s="319"/>
      <c r="C1" s="319"/>
      <c r="D1" s="319"/>
      <c r="E1" s="319"/>
      <c r="F1" s="319"/>
      <c r="G1" s="319"/>
      <c r="H1" s="319"/>
    </row>
    <row r="2" spans="1:8" ht="55.5" customHeight="1">
      <c r="A2" s="320" t="s">
        <v>138</v>
      </c>
      <c r="B2" s="321"/>
      <c r="C2" s="321"/>
      <c r="D2" s="321"/>
      <c r="E2" s="321"/>
      <c r="F2" s="321"/>
      <c r="G2" s="321"/>
      <c r="H2" s="322"/>
    </row>
    <row r="3" spans="1:11" ht="15">
      <c r="A3" s="268" t="s">
        <v>30</v>
      </c>
      <c r="B3" s="268" t="s">
        <v>222</v>
      </c>
      <c r="C3" s="268" t="s">
        <v>223</v>
      </c>
      <c r="D3" s="268" t="s">
        <v>47</v>
      </c>
      <c r="E3" s="268" t="s">
        <v>48</v>
      </c>
      <c r="F3" s="268" t="s">
        <v>224</v>
      </c>
      <c r="G3" s="268" t="s">
        <v>225</v>
      </c>
      <c r="H3" s="269">
        <v>0.7</v>
      </c>
      <c r="K3" s="266"/>
    </row>
    <row r="4" spans="1:13" ht="18" customHeight="1">
      <c r="A4" s="323" t="s">
        <v>61</v>
      </c>
      <c r="B4" s="323" t="s">
        <v>226</v>
      </c>
      <c r="C4" s="323" t="s">
        <v>227</v>
      </c>
      <c r="D4" s="323" t="s">
        <v>228</v>
      </c>
      <c r="E4" s="323">
        <v>12</v>
      </c>
      <c r="F4" s="323">
        <v>12</v>
      </c>
      <c r="G4" s="323" t="s">
        <v>195</v>
      </c>
      <c r="H4" s="323">
        <v>5</v>
      </c>
      <c r="L4" s="263"/>
      <c r="M4" s="262"/>
    </row>
    <row r="5" spans="1:13" ht="18" customHeight="1">
      <c r="A5" s="323"/>
      <c r="B5" s="323"/>
      <c r="C5" s="323"/>
      <c r="D5" s="323"/>
      <c r="E5" s="323"/>
      <c r="F5" s="323"/>
      <c r="G5" s="323"/>
      <c r="H5" s="323"/>
      <c r="L5" s="263"/>
      <c r="M5" s="262"/>
    </row>
    <row r="6" spans="1:13" ht="18" customHeight="1">
      <c r="A6" s="323" t="s">
        <v>60</v>
      </c>
      <c r="B6" s="323" t="s">
        <v>226</v>
      </c>
      <c r="C6" s="323" t="s">
        <v>227</v>
      </c>
      <c r="D6" s="323" t="s">
        <v>228</v>
      </c>
      <c r="E6" s="323">
        <v>23</v>
      </c>
      <c r="F6" s="323">
        <v>23</v>
      </c>
      <c r="G6" s="323" t="s">
        <v>195</v>
      </c>
      <c r="H6" s="323">
        <v>6</v>
      </c>
      <c r="L6" s="263"/>
      <c r="M6" s="262"/>
    </row>
    <row r="7" spans="1:13" ht="18" customHeight="1">
      <c r="A7" s="323"/>
      <c r="B7" s="323"/>
      <c r="C7" s="323"/>
      <c r="D7" s="323"/>
      <c r="E7" s="323"/>
      <c r="F7" s="323"/>
      <c r="G7" s="323"/>
      <c r="H7" s="323"/>
      <c r="L7" s="263"/>
      <c r="M7" s="262"/>
    </row>
    <row r="8" spans="1:13" ht="18" customHeight="1">
      <c r="A8" s="323" t="s">
        <v>229</v>
      </c>
      <c r="B8" s="323" t="s">
        <v>226</v>
      </c>
      <c r="C8" s="323" t="s">
        <v>227</v>
      </c>
      <c r="D8" s="323" t="s">
        <v>230</v>
      </c>
      <c r="E8" s="323">
        <v>34</v>
      </c>
      <c r="F8" s="323">
        <v>5</v>
      </c>
      <c r="G8" s="323">
        <v>29</v>
      </c>
      <c r="H8" s="323">
        <v>18</v>
      </c>
      <c r="L8" s="263"/>
      <c r="M8" s="262"/>
    </row>
    <row r="9" spans="1:13" ht="18" customHeight="1">
      <c r="A9" s="323"/>
      <c r="B9" s="323"/>
      <c r="C9" s="323"/>
      <c r="D9" s="323"/>
      <c r="E9" s="323"/>
      <c r="F9" s="323"/>
      <c r="G9" s="323"/>
      <c r="H9" s="323"/>
      <c r="L9" s="263"/>
      <c r="M9" s="262"/>
    </row>
    <row r="10" spans="1:13" ht="18" customHeight="1">
      <c r="A10" s="323"/>
      <c r="B10" s="323"/>
      <c r="C10" s="323"/>
      <c r="D10" s="323"/>
      <c r="E10" s="323"/>
      <c r="F10" s="323"/>
      <c r="G10" s="323"/>
      <c r="H10" s="323"/>
      <c r="L10" s="263"/>
      <c r="M10" s="262"/>
    </row>
    <row r="11" spans="1:13" ht="18" customHeight="1">
      <c r="A11" s="323" t="s">
        <v>67</v>
      </c>
      <c r="B11" s="323" t="s">
        <v>226</v>
      </c>
      <c r="C11" s="323" t="s">
        <v>227</v>
      </c>
      <c r="D11" s="323" t="s">
        <v>230</v>
      </c>
      <c r="E11" s="323">
        <v>23</v>
      </c>
      <c r="F11" s="323">
        <v>15</v>
      </c>
      <c r="G11" s="323">
        <v>8</v>
      </c>
      <c r="H11" s="323">
        <v>9</v>
      </c>
      <c r="L11" s="263"/>
      <c r="M11" s="262"/>
    </row>
    <row r="12" spans="1:13" ht="18" customHeight="1">
      <c r="A12" s="323"/>
      <c r="B12" s="323"/>
      <c r="C12" s="323"/>
      <c r="D12" s="323"/>
      <c r="E12" s="323"/>
      <c r="F12" s="323"/>
      <c r="G12" s="323"/>
      <c r="H12" s="323"/>
      <c r="L12" s="263"/>
      <c r="M12" s="262"/>
    </row>
    <row r="13" spans="1:13" ht="18" customHeight="1">
      <c r="A13" s="323" t="s">
        <v>231</v>
      </c>
      <c r="B13" s="323" t="s">
        <v>152</v>
      </c>
      <c r="C13" s="323" t="s">
        <v>232</v>
      </c>
      <c r="D13" s="323" t="s">
        <v>230</v>
      </c>
      <c r="E13" s="323">
        <v>12</v>
      </c>
      <c r="F13" s="323">
        <v>8</v>
      </c>
      <c r="G13" s="323">
        <v>4</v>
      </c>
      <c r="H13" s="323">
        <v>7</v>
      </c>
      <c r="L13" s="263"/>
      <c r="M13" s="262"/>
    </row>
    <row r="14" spans="1:13" ht="18" customHeight="1">
      <c r="A14" s="323"/>
      <c r="B14" s="323"/>
      <c r="C14" s="323"/>
      <c r="D14" s="323"/>
      <c r="E14" s="323"/>
      <c r="F14" s="323"/>
      <c r="G14" s="323"/>
      <c r="H14" s="323"/>
      <c r="L14" s="263"/>
      <c r="M14" s="262"/>
    </row>
    <row r="15" spans="1:13" ht="18" customHeight="1">
      <c r="A15" s="323" t="s">
        <v>2</v>
      </c>
      <c r="B15" s="323" t="s">
        <v>233</v>
      </c>
      <c r="C15" s="323" t="s">
        <v>232</v>
      </c>
      <c r="D15" s="323" t="s">
        <v>230</v>
      </c>
      <c r="E15" s="323">
        <v>13</v>
      </c>
      <c r="F15" s="323">
        <v>13</v>
      </c>
      <c r="G15" s="323" t="s">
        <v>195</v>
      </c>
      <c r="H15" s="323">
        <v>9</v>
      </c>
      <c r="L15" s="263"/>
      <c r="M15" s="262"/>
    </row>
    <row r="16" spans="1:13" ht="18" customHeight="1">
      <c r="A16" s="323"/>
      <c r="B16" s="323"/>
      <c r="C16" s="323"/>
      <c r="D16" s="323"/>
      <c r="E16" s="323"/>
      <c r="F16" s="323"/>
      <c r="G16" s="323"/>
      <c r="H16" s="323"/>
      <c r="L16" s="263"/>
      <c r="M16" s="262"/>
    </row>
    <row r="17" spans="1:13" ht="18" customHeight="1">
      <c r="A17" s="250" t="s">
        <v>60</v>
      </c>
      <c r="B17" s="323" t="s">
        <v>233</v>
      </c>
      <c r="C17" s="323" t="s">
        <v>151</v>
      </c>
      <c r="D17" s="323" t="s">
        <v>228</v>
      </c>
      <c r="E17" s="323">
        <v>10</v>
      </c>
      <c r="F17" s="323">
        <v>10</v>
      </c>
      <c r="G17" s="323" t="s">
        <v>195</v>
      </c>
      <c r="H17" s="323">
        <v>7</v>
      </c>
      <c r="L17" s="263"/>
      <c r="M17" s="262"/>
    </row>
    <row r="18" spans="1:13" ht="18" customHeight="1">
      <c r="A18" s="250" t="s">
        <v>234</v>
      </c>
      <c r="B18" s="323"/>
      <c r="C18" s="323"/>
      <c r="D18" s="323"/>
      <c r="E18" s="323"/>
      <c r="F18" s="323"/>
      <c r="G18" s="323"/>
      <c r="H18" s="323"/>
      <c r="L18" s="263"/>
      <c r="M18" s="262"/>
    </row>
    <row r="19" spans="1:13" ht="18" customHeight="1">
      <c r="A19" s="250" t="s">
        <v>235</v>
      </c>
      <c r="B19" s="323" t="s">
        <v>226</v>
      </c>
      <c r="C19" s="250" t="s">
        <v>237</v>
      </c>
      <c r="D19" s="323" t="s">
        <v>230</v>
      </c>
      <c r="E19" s="323">
        <v>7</v>
      </c>
      <c r="F19" s="323">
        <v>4</v>
      </c>
      <c r="G19" s="323">
        <v>3</v>
      </c>
      <c r="H19" s="323">
        <v>7</v>
      </c>
      <c r="L19" s="263"/>
      <c r="M19" s="262"/>
    </row>
    <row r="20" spans="1:13" ht="18" customHeight="1">
      <c r="A20" s="250" t="s">
        <v>236</v>
      </c>
      <c r="B20" s="323"/>
      <c r="C20" s="250" t="s">
        <v>69</v>
      </c>
      <c r="D20" s="323"/>
      <c r="E20" s="323"/>
      <c r="F20" s="323"/>
      <c r="G20" s="323"/>
      <c r="H20" s="323"/>
      <c r="L20" s="263"/>
      <c r="M20" s="262"/>
    </row>
    <row r="21" spans="1:13" ht="18" customHeight="1">
      <c r="A21" s="250" t="s">
        <v>69</v>
      </c>
      <c r="B21" s="323" t="s">
        <v>226</v>
      </c>
      <c r="C21" s="250" t="s">
        <v>237</v>
      </c>
      <c r="D21" s="323" t="s">
        <v>230</v>
      </c>
      <c r="E21" s="323">
        <v>13</v>
      </c>
      <c r="F21" s="323">
        <v>11</v>
      </c>
      <c r="G21" s="323">
        <v>2</v>
      </c>
      <c r="H21" s="323">
        <v>8</v>
      </c>
      <c r="L21" s="263"/>
      <c r="M21" s="262"/>
    </row>
    <row r="22" spans="1:13" ht="18" customHeight="1">
      <c r="A22" s="250" t="s">
        <v>238</v>
      </c>
      <c r="B22" s="323"/>
      <c r="C22" s="250" t="s">
        <v>69</v>
      </c>
      <c r="D22" s="323"/>
      <c r="E22" s="323"/>
      <c r="F22" s="323"/>
      <c r="G22" s="323"/>
      <c r="H22" s="323"/>
      <c r="L22" s="263"/>
      <c r="M22" s="262"/>
    </row>
    <row r="23" spans="1:13" ht="18" customHeight="1">
      <c r="A23" s="323" t="s">
        <v>1</v>
      </c>
      <c r="B23" s="323" t="s">
        <v>233</v>
      </c>
      <c r="C23" s="323" t="s">
        <v>232</v>
      </c>
      <c r="D23" s="323" t="s">
        <v>230</v>
      </c>
      <c r="E23" s="323">
        <v>11</v>
      </c>
      <c r="F23" s="323">
        <v>4</v>
      </c>
      <c r="G23" s="323">
        <v>7</v>
      </c>
      <c r="H23" s="323">
        <v>4</v>
      </c>
      <c r="L23" s="263"/>
      <c r="M23" s="262"/>
    </row>
    <row r="24" spans="1:13" ht="18" customHeight="1">
      <c r="A24" s="323"/>
      <c r="B24" s="323"/>
      <c r="C24" s="323"/>
      <c r="D24" s="323"/>
      <c r="E24" s="323"/>
      <c r="F24" s="323"/>
      <c r="G24" s="323"/>
      <c r="H24" s="323"/>
      <c r="L24" s="263"/>
      <c r="M24" s="262"/>
    </row>
    <row r="25" spans="1:13" ht="18" customHeight="1">
      <c r="A25" s="323" t="s">
        <v>64</v>
      </c>
      <c r="B25" s="323" t="s">
        <v>226</v>
      </c>
      <c r="C25" s="323" t="s">
        <v>227</v>
      </c>
      <c r="D25" s="323" t="s">
        <v>230</v>
      </c>
      <c r="E25" s="323">
        <v>20</v>
      </c>
      <c r="F25" s="323">
        <v>10</v>
      </c>
      <c r="G25" s="323">
        <v>10</v>
      </c>
      <c r="H25" s="323">
        <v>8</v>
      </c>
      <c r="L25" s="263"/>
      <c r="M25" s="262"/>
    </row>
    <row r="26" spans="1:13" ht="18" customHeight="1">
      <c r="A26" s="323"/>
      <c r="B26" s="323"/>
      <c r="C26" s="323"/>
      <c r="D26" s="323"/>
      <c r="E26" s="323"/>
      <c r="F26" s="323"/>
      <c r="G26" s="323"/>
      <c r="H26" s="323"/>
      <c r="L26" s="263"/>
      <c r="M26" s="262"/>
    </row>
    <row r="27" spans="1:13" ht="31.5">
      <c r="A27" s="317" t="s">
        <v>120</v>
      </c>
      <c r="B27" s="318" t="s">
        <v>241</v>
      </c>
      <c r="C27" s="317"/>
      <c r="D27" s="270" t="s">
        <v>239</v>
      </c>
      <c r="E27" s="317">
        <v>178</v>
      </c>
      <c r="F27" s="317">
        <v>115</v>
      </c>
      <c r="G27" s="317">
        <v>63</v>
      </c>
      <c r="H27" s="317">
        <v>88</v>
      </c>
      <c r="L27" s="263"/>
      <c r="M27" s="262"/>
    </row>
    <row r="28" spans="1:13" ht="47.25">
      <c r="A28" s="317"/>
      <c r="B28" s="318"/>
      <c r="C28" s="317"/>
      <c r="D28" s="270" t="s">
        <v>240</v>
      </c>
      <c r="E28" s="317"/>
      <c r="F28" s="317"/>
      <c r="G28" s="317"/>
      <c r="H28" s="317"/>
      <c r="L28" s="263"/>
      <c r="M28" s="262"/>
    </row>
    <row r="29" ht="12.75">
      <c r="H29" s="264"/>
    </row>
    <row r="30" ht="12.75">
      <c r="H30" s="264"/>
    </row>
    <row r="31" ht="12.75">
      <c r="H31" s="264"/>
    </row>
    <row r="32" ht="12.75">
      <c r="H32" s="264"/>
    </row>
    <row r="33" ht="12.75">
      <c r="H33" s="264"/>
    </row>
    <row r="34" ht="12.75">
      <c r="H34" s="264"/>
    </row>
    <row r="35" ht="12.75">
      <c r="H35" s="264"/>
    </row>
    <row r="36" ht="12.75">
      <c r="H36" s="264"/>
    </row>
    <row r="37" ht="12.75">
      <c r="H37" s="264"/>
    </row>
    <row r="38" ht="12.75">
      <c r="H38" s="264"/>
    </row>
    <row r="39" ht="12.75">
      <c r="H39" s="264"/>
    </row>
    <row r="40" ht="12.75">
      <c r="H40" s="264"/>
    </row>
    <row r="41" ht="12.75">
      <c r="H41" s="264"/>
    </row>
    <row r="42" ht="12.75">
      <c r="H42" s="264"/>
    </row>
    <row r="43" ht="12.75">
      <c r="H43" s="264"/>
    </row>
    <row r="44" ht="12.75">
      <c r="H44" s="264"/>
    </row>
    <row r="45" ht="12.75">
      <c r="H45" s="264"/>
    </row>
    <row r="46" ht="12.75">
      <c r="H46" s="264"/>
    </row>
    <row r="47" ht="12.75">
      <c r="H47" s="264"/>
    </row>
    <row r="48" ht="12.75">
      <c r="H48" s="264"/>
    </row>
    <row r="49" ht="12.75">
      <c r="H49" s="264"/>
    </row>
    <row r="50" ht="12.75">
      <c r="H50" s="264"/>
    </row>
    <row r="51" ht="12.75">
      <c r="H51" s="264"/>
    </row>
    <row r="52" ht="12.75">
      <c r="H52" s="264"/>
    </row>
    <row r="53" ht="12.75">
      <c r="H53" s="264"/>
    </row>
    <row r="54" ht="12.75">
      <c r="H54" s="264"/>
    </row>
    <row r="55" ht="12.75">
      <c r="H55" s="264"/>
    </row>
    <row r="56" ht="12.75">
      <c r="H56" s="264"/>
    </row>
    <row r="57" ht="12.75">
      <c r="H57" s="264"/>
    </row>
    <row r="58" ht="12.75">
      <c r="H58" s="264"/>
    </row>
    <row r="59" ht="12.75">
      <c r="H59" s="264"/>
    </row>
    <row r="60" ht="12.75">
      <c r="H60" s="264"/>
    </row>
    <row r="61" ht="12.75">
      <c r="H61" s="264"/>
    </row>
    <row r="62" ht="12.75">
      <c r="H62" s="264"/>
    </row>
    <row r="63" ht="12.75">
      <c r="H63" s="264"/>
    </row>
    <row r="64" ht="12.75">
      <c r="H64" s="264"/>
    </row>
    <row r="65" ht="12.75">
      <c r="H65" s="264"/>
    </row>
    <row r="66" ht="12.75">
      <c r="H66" s="264"/>
    </row>
    <row r="67" ht="12.75">
      <c r="H67" s="264"/>
    </row>
    <row r="68" ht="12.75">
      <c r="H68" s="264"/>
    </row>
    <row r="69" ht="12.75">
      <c r="H69" s="264"/>
    </row>
    <row r="70" ht="12.75">
      <c r="H70" s="264"/>
    </row>
    <row r="71" ht="12.75">
      <c r="H71" s="264"/>
    </row>
    <row r="72" ht="12.75">
      <c r="H72" s="264"/>
    </row>
    <row r="73" ht="12.75">
      <c r="H73" s="264"/>
    </row>
    <row r="74" ht="12.75">
      <c r="H74" s="264"/>
    </row>
    <row r="75" ht="12.75">
      <c r="H75" s="264"/>
    </row>
    <row r="76" ht="12.75">
      <c r="H76" s="264"/>
    </row>
    <row r="77" ht="12.75">
      <c r="H77" s="264"/>
    </row>
    <row r="78" ht="12.75">
      <c r="H78" s="264"/>
    </row>
    <row r="79" ht="12.75">
      <c r="H79" s="264"/>
    </row>
    <row r="80" ht="12.75">
      <c r="H80" s="264"/>
    </row>
    <row r="81" ht="12.75">
      <c r="H81" s="264"/>
    </row>
    <row r="82" ht="12.75">
      <c r="H82" s="264"/>
    </row>
    <row r="83" ht="12.75">
      <c r="H83" s="264"/>
    </row>
    <row r="84" ht="12.75">
      <c r="H84" s="264"/>
    </row>
    <row r="85" ht="12.75">
      <c r="H85" s="264"/>
    </row>
    <row r="86" ht="12.75">
      <c r="H86" s="264"/>
    </row>
    <row r="87" ht="12.75">
      <c r="H87" s="264"/>
    </row>
    <row r="88" ht="12.75">
      <c r="H88" s="264"/>
    </row>
    <row r="89" ht="12.75">
      <c r="H89" s="264"/>
    </row>
    <row r="90" ht="12.75">
      <c r="H90" s="264"/>
    </row>
    <row r="91" ht="12.75">
      <c r="H91" s="264"/>
    </row>
    <row r="92" ht="12.75">
      <c r="H92" s="264"/>
    </row>
    <row r="93" ht="12.75">
      <c r="H93" s="264"/>
    </row>
    <row r="94" ht="12.75">
      <c r="H94" s="264"/>
    </row>
    <row r="95" ht="12.75">
      <c r="H95" s="264"/>
    </row>
    <row r="96" ht="12.75">
      <c r="H96" s="264"/>
    </row>
    <row r="97" ht="12.75">
      <c r="H97" s="264"/>
    </row>
    <row r="98" ht="12.75">
      <c r="H98" s="264"/>
    </row>
    <row r="99" ht="12.75">
      <c r="H99" s="264"/>
    </row>
    <row r="100" ht="12.75">
      <c r="H100" s="264"/>
    </row>
    <row r="101" ht="12.75">
      <c r="H101" s="264"/>
    </row>
    <row r="102" ht="12.75">
      <c r="H102" s="264"/>
    </row>
    <row r="103" ht="12.75">
      <c r="H103" s="264"/>
    </row>
    <row r="104" ht="12.75">
      <c r="H104" s="264"/>
    </row>
    <row r="105" ht="12.75">
      <c r="H105" s="264"/>
    </row>
    <row r="106" ht="12.75">
      <c r="H106" s="264"/>
    </row>
    <row r="107" ht="12.75">
      <c r="H107" s="264"/>
    </row>
    <row r="108" ht="12.75">
      <c r="H108" s="264"/>
    </row>
    <row r="109" ht="12.75">
      <c r="H109" s="264"/>
    </row>
    <row r="110" ht="12.75">
      <c r="H110" s="264"/>
    </row>
    <row r="111" ht="12.75">
      <c r="H111" s="264"/>
    </row>
    <row r="112" ht="12.75">
      <c r="H112" s="264"/>
    </row>
    <row r="113" ht="12.75">
      <c r="H113" s="264"/>
    </row>
    <row r="114" ht="12.75">
      <c r="H114" s="264"/>
    </row>
    <row r="115" ht="12.75">
      <c r="H115" s="264"/>
    </row>
    <row r="116" ht="12.75">
      <c r="H116" s="264"/>
    </row>
    <row r="117" ht="12.75">
      <c r="H117" s="264"/>
    </row>
    <row r="118" ht="12.75">
      <c r="H118" s="264"/>
    </row>
    <row r="119" ht="12.75">
      <c r="H119" s="264"/>
    </row>
    <row r="120" ht="12.75">
      <c r="H120" s="264"/>
    </row>
    <row r="121" ht="12.75">
      <c r="H121" s="264"/>
    </row>
    <row r="122" ht="12.75">
      <c r="H122" s="264"/>
    </row>
    <row r="123" ht="12.75">
      <c r="H123" s="264"/>
    </row>
    <row r="124" ht="12.75">
      <c r="H124" s="264"/>
    </row>
    <row r="125" ht="12.75">
      <c r="H125" s="264"/>
    </row>
    <row r="126" ht="12.75">
      <c r="H126" s="264"/>
    </row>
    <row r="127" ht="12.75">
      <c r="H127" s="264"/>
    </row>
    <row r="128" ht="12.75">
      <c r="H128" s="264"/>
    </row>
    <row r="129" ht="12.75">
      <c r="H129" s="264"/>
    </row>
    <row r="130" ht="12.75">
      <c r="H130" s="264"/>
    </row>
    <row r="131" ht="12.75">
      <c r="H131" s="264"/>
    </row>
    <row r="132" ht="12.75">
      <c r="H132" s="264"/>
    </row>
    <row r="133" ht="12.75">
      <c r="H133" s="264"/>
    </row>
    <row r="134" ht="12.75">
      <c r="H134" s="264"/>
    </row>
    <row r="135" ht="12.75">
      <c r="H135" s="264"/>
    </row>
    <row r="136" ht="12.75">
      <c r="H136" s="264"/>
    </row>
    <row r="137" ht="12.75">
      <c r="H137" s="264"/>
    </row>
    <row r="138" ht="12.75">
      <c r="H138" s="264"/>
    </row>
    <row r="139" ht="12.75">
      <c r="H139" s="264"/>
    </row>
    <row r="140" ht="12.75">
      <c r="H140" s="264"/>
    </row>
    <row r="141" ht="12.75">
      <c r="H141" s="264"/>
    </row>
    <row r="142" ht="12.75">
      <c r="H142" s="264"/>
    </row>
    <row r="143" ht="12.75">
      <c r="H143" s="264"/>
    </row>
    <row r="144" ht="12.75">
      <c r="H144" s="264"/>
    </row>
    <row r="145" ht="12.75">
      <c r="H145" s="264"/>
    </row>
    <row r="146" ht="12.75">
      <c r="H146" s="264"/>
    </row>
    <row r="147" ht="12.75">
      <c r="H147" s="264"/>
    </row>
    <row r="148" ht="12.75">
      <c r="H148" s="264"/>
    </row>
    <row r="149" ht="12.75">
      <c r="H149" s="264"/>
    </row>
    <row r="150" ht="12.75">
      <c r="H150" s="264"/>
    </row>
    <row r="151" ht="12.75">
      <c r="H151" s="264"/>
    </row>
    <row r="152" ht="12.75">
      <c r="H152" s="264"/>
    </row>
    <row r="153" ht="12.75">
      <c r="H153" s="264"/>
    </row>
    <row r="154" ht="12.75">
      <c r="H154" s="264"/>
    </row>
    <row r="155" ht="12.75">
      <c r="H155" s="264"/>
    </row>
    <row r="156" ht="12.75">
      <c r="H156" s="264"/>
    </row>
    <row r="157" ht="12.75">
      <c r="H157" s="264"/>
    </row>
    <row r="158" ht="12.75">
      <c r="H158" s="264"/>
    </row>
    <row r="159" ht="12.75">
      <c r="H159" s="264"/>
    </row>
    <row r="160" ht="12.75">
      <c r="H160" s="264"/>
    </row>
    <row r="161" ht="12.75">
      <c r="H161" s="264"/>
    </row>
    <row r="162" ht="12.75">
      <c r="H162" s="264"/>
    </row>
    <row r="163" ht="12.75">
      <c r="H163" s="264"/>
    </row>
    <row r="164" ht="12.75">
      <c r="H164" s="264"/>
    </row>
    <row r="165" ht="12.75">
      <c r="H165" s="264"/>
    </row>
    <row r="166" ht="12.75">
      <c r="H166" s="264"/>
    </row>
    <row r="167" ht="12.75">
      <c r="H167" s="264"/>
    </row>
    <row r="168" ht="12.75">
      <c r="H168" s="264"/>
    </row>
    <row r="169" ht="12.75">
      <c r="H169" s="264"/>
    </row>
    <row r="170" ht="12.75">
      <c r="H170" s="264"/>
    </row>
    <row r="171" ht="12.75">
      <c r="H171" s="264"/>
    </row>
    <row r="172" ht="12.75">
      <c r="H172" s="264"/>
    </row>
    <row r="173" ht="12.75">
      <c r="H173" s="264"/>
    </row>
    <row r="174" ht="12.75">
      <c r="H174" s="264"/>
    </row>
    <row r="175" ht="12.75">
      <c r="H175" s="264"/>
    </row>
    <row r="176" ht="12.75">
      <c r="H176" s="264"/>
    </row>
    <row r="177" ht="12.75">
      <c r="H177" s="264"/>
    </row>
    <row r="178" ht="12.75">
      <c r="H178" s="264"/>
    </row>
    <row r="179" ht="12.75">
      <c r="H179" s="264"/>
    </row>
    <row r="180" ht="12.75">
      <c r="H180" s="264"/>
    </row>
    <row r="181" ht="12.75">
      <c r="H181" s="264"/>
    </row>
    <row r="182" ht="12.75">
      <c r="H182" s="264"/>
    </row>
    <row r="183" ht="12.75">
      <c r="H183" s="264"/>
    </row>
    <row r="184" ht="12.75">
      <c r="H184" s="264"/>
    </row>
    <row r="185" ht="12.75">
      <c r="H185" s="264"/>
    </row>
    <row r="186" ht="12.75">
      <c r="H186" s="264"/>
    </row>
    <row r="187" ht="12.75">
      <c r="H187" s="264"/>
    </row>
    <row r="188" ht="12.75">
      <c r="H188" s="264"/>
    </row>
    <row r="189" ht="12.75">
      <c r="H189" s="264"/>
    </row>
    <row r="190" ht="12.75">
      <c r="H190" s="264"/>
    </row>
    <row r="191" ht="12.75">
      <c r="H191" s="264"/>
    </row>
    <row r="192" ht="12.75">
      <c r="H192" s="264"/>
    </row>
    <row r="193" ht="12.75">
      <c r="H193" s="264"/>
    </row>
    <row r="194" ht="12.75">
      <c r="H194" s="264"/>
    </row>
    <row r="195" ht="12.75">
      <c r="H195" s="264"/>
    </row>
    <row r="196" ht="12.75">
      <c r="H196" s="264"/>
    </row>
    <row r="197" ht="12.75">
      <c r="H197" s="264"/>
    </row>
    <row r="198" ht="12.75">
      <c r="H198" s="264"/>
    </row>
    <row r="199" ht="12.75">
      <c r="H199" s="264"/>
    </row>
    <row r="200" ht="12.75">
      <c r="H200" s="264"/>
    </row>
    <row r="201" ht="12.75">
      <c r="H201" s="264"/>
    </row>
    <row r="202" ht="12.75">
      <c r="H202" s="264"/>
    </row>
    <row r="203" ht="12.75">
      <c r="H203" s="264"/>
    </row>
    <row r="204" ht="12.75">
      <c r="H204" s="264"/>
    </row>
    <row r="205" ht="12.75">
      <c r="H205" s="264"/>
    </row>
    <row r="206" ht="12.75">
      <c r="H206" s="264"/>
    </row>
    <row r="207" ht="12.75">
      <c r="H207" s="264"/>
    </row>
    <row r="208" ht="12.75">
      <c r="H208" s="264"/>
    </row>
    <row r="209" ht="12.75">
      <c r="H209" s="264"/>
    </row>
    <row r="210" ht="12.75">
      <c r="H210" s="264"/>
    </row>
    <row r="211" ht="12.75">
      <c r="H211" s="264"/>
    </row>
    <row r="212" ht="12.75">
      <c r="H212" s="264"/>
    </row>
    <row r="213" ht="12.75">
      <c r="H213" s="264"/>
    </row>
    <row r="214" ht="12.75">
      <c r="H214" s="264"/>
    </row>
    <row r="215" ht="12.75">
      <c r="H215" s="264"/>
    </row>
    <row r="216" ht="12.75">
      <c r="H216" s="264"/>
    </row>
    <row r="217" ht="12.75">
      <c r="H217" s="264"/>
    </row>
    <row r="218" ht="12.75">
      <c r="H218" s="264"/>
    </row>
    <row r="219" ht="12.75">
      <c r="H219" s="264"/>
    </row>
    <row r="220" ht="12.75">
      <c r="H220" s="264"/>
    </row>
    <row r="221" ht="12.75">
      <c r="H221" s="264"/>
    </row>
    <row r="222" ht="12.75">
      <c r="H222" s="264"/>
    </row>
    <row r="223" ht="12.75">
      <c r="H223" s="264"/>
    </row>
    <row r="224" ht="12.75">
      <c r="H224" s="264"/>
    </row>
    <row r="225" ht="12.75">
      <c r="H225" s="264"/>
    </row>
    <row r="226" ht="12.75">
      <c r="H226" s="264"/>
    </row>
    <row r="227" ht="12.75">
      <c r="H227" s="264"/>
    </row>
    <row r="228" ht="12.75">
      <c r="H228" s="264"/>
    </row>
    <row r="229" ht="12.75">
      <c r="H229" s="264"/>
    </row>
    <row r="230" ht="12.75">
      <c r="H230" s="264"/>
    </row>
    <row r="231" ht="12.75">
      <c r="H231" s="264"/>
    </row>
    <row r="232" ht="12.75">
      <c r="H232" s="264"/>
    </row>
    <row r="233" ht="12.75">
      <c r="H233" s="264"/>
    </row>
    <row r="234" ht="12.75">
      <c r="H234" s="264"/>
    </row>
    <row r="235" ht="12.75">
      <c r="H235" s="264"/>
    </row>
    <row r="236" ht="12.75">
      <c r="H236" s="264"/>
    </row>
    <row r="237" ht="12.75">
      <c r="H237" s="264"/>
    </row>
    <row r="238" ht="12.75">
      <c r="H238" s="264"/>
    </row>
    <row r="239" ht="12.75">
      <c r="H239" s="264"/>
    </row>
    <row r="240" ht="12.75">
      <c r="H240" s="264"/>
    </row>
    <row r="241" ht="12.75">
      <c r="H241" s="264"/>
    </row>
    <row r="242" ht="12.75">
      <c r="H242" s="264"/>
    </row>
    <row r="243" ht="12.75">
      <c r="H243" s="264"/>
    </row>
    <row r="244" ht="12.75">
      <c r="H244" s="264"/>
    </row>
    <row r="245" ht="12.75">
      <c r="H245" s="264"/>
    </row>
    <row r="246" ht="12.75">
      <c r="H246" s="264"/>
    </row>
    <row r="247" ht="12.75">
      <c r="H247" s="264"/>
    </row>
    <row r="248" ht="12.75">
      <c r="H248" s="264"/>
    </row>
    <row r="249" ht="12.75">
      <c r="H249" s="264"/>
    </row>
    <row r="250" ht="12.75">
      <c r="H250" s="264"/>
    </row>
    <row r="251" ht="12.75">
      <c r="H251" s="264"/>
    </row>
    <row r="252" ht="12.75">
      <c r="H252" s="264"/>
    </row>
    <row r="253" ht="12.75">
      <c r="H253" s="264"/>
    </row>
    <row r="254" ht="12.75">
      <c r="H254" s="264"/>
    </row>
    <row r="255" ht="12.75">
      <c r="H255" s="264"/>
    </row>
    <row r="256" ht="12.75">
      <c r="H256" s="264"/>
    </row>
    <row r="257" ht="12.75">
      <c r="H257" s="264"/>
    </row>
    <row r="258" ht="12.75">
      <c r="H258" s="264"/>
    </row>
    <row r="259" ht="12.75">
      <c r="H259" s="264"/>
    </row>
    <row r="260" ht="12.75">
      <c r="H260" s="264"/>
    </row>
    <row r="261" ht="12.75">
      <c r="H261" s="264"/>
    </row>
    <row r="262" ht="12.75">
      <c r="H262" s="264"/>
    </row>
    <row r="263" ht="12.75">
      <c r="H263" s="264"/>
    </row>
    <row r="264" ht="12.75">
      <c r="H264" s="264"/>
    </row>
    <row r="265" ht="12.75">
      <c r="H265" s="264"/>
    </row>
    <row r="266" ht="12.75">
      <c r="H266" s="264"/>
    </row>
    <row r="267" ht="12.75">
      <c r="H267" s="264"/>
    </row>
    <row r="268" ht="12.75">
      <c r="H268" s="264"/>
    </row>
    <row r="269" ht="12.75">
      <c r="H269" s="264"/>
    </row>
    <row r="270" ht="12.75">
      <c r="H270" s="264"/>
    </row>
    <row r="271" ht="12.75">
      <c r="H271" s="264"/>
    </row>
    <row r="272" ht="12.75">
      <c r="H272" s="264"/>
    </row>
    <row r="273" ht="12.75">
      <c r="H273" s="264"/>
    </row>
    <row r="274" ht="12.75">
      <c r="H274" s="264"/>
    </row>
    <row r="275" ht="12.75">
      <c r="H275" s="264"/>
    </row>
    <row r="276" ht="12.75">
      <c r="H276" s="264"/>
    </row>
    <row r="277" ht="12.75">
      <c r="H277" s="264"/>
    </row>
    <row r="278" ht="12.75">
      <c r="H278" s="264"/>
    </row>
    <row r="279" ht="12.75">
      <c r="H279" s="264"/>
    </row>
    <row r="280" ht="12.75">
      <c r="H280" s="264"/>
    </row>
    <row r="281" ht="12.75">
      <c r="H281" s="264"/>
    </row>
    <row r="282" ht="12.75">
      <c r="H282" s="264"/>
    </row>
    <row r="283" ht="12.75">
      <c r="H283" s="264"/>
    </row>
    <row r="284" ht="12.75">
      <c r="H284" s="264"/>
    </row>
    <row r="285" ht="12.75">
      <c r="H285" s="264"/>
    </row>
    <row r="286" ht="12.75">
      <c r="H286" s="264"/>
    </row>
    <row r="287" ht="12.75">
      <c r="H287" s="264"/>
    </row>
    <row r="288" ht="12.75">
      <c r="H288" s="264"/>
    </row>
    <row r="289" ht="12.75">
      <c r="H289" s="264"/>
    </row>
    <row r="290" ht="12.75">
      <c r="H290" s="264"/>
    </row>
    <row r="291" ht="12.75">
      <c r="H291" s="264"/>
    </row>
    <row r="292" ht="12.75">
      <c r="H292" s="264"/>
    </row>
    <row r="293" ht="12.75">
      <c r="H293" s="264"/>
    </row>
    <row r="294" ht="12.75">
      <c r="H294" s="264"/>
    </row>
    <row r="295" ht="12.75">
      <c r="H295" s="264"/>
    </row>
    <row r="296" ht="12.75">
      <c r="H296" s="264"/>
    </row>
    <row r="297" ht="12.75">
      <c r="H297" s="264"/>
    </row>
    <row r="298" ht="12.75">
      <c r="H298" s="264"/>
    </row>
    <row r="299" ht="12.75">
      <c r="H299" s="264"/>
    </row>
    <row r="300" ht="12.75">
      <c r="H300" s="264"/>
    </row>
    <row r="301" ht="12.75">
      <c r="H301" s="264"/>
    </row>
    <row r="302" ht="12.75">
      <c r="H302" s="264"/>
    </row>
    <row r="303" ht="12.75">
      <c r="H303" s="264"/>
    </row>
    <row r="304" ht="12.75">
      <c r="H304" s="264"/>
    </row>
    <row r="305" ht="12.75">
      <c r="H305" s="264"/>
    </row>
    <row r="306" ht="12.75">
      <c r="H306" s="264"/>
    </row>
    <row r="307" ht="12.75">
      <c r="H307" s="264"/>
    </row>
    <row r="308" ht="12.75">
      <c r="H308" s="264"/>
    </row>
    <row r="309" ht="12.75">
      <c r="H309" s="264"/>
    </row>
    <row r="310" ht="12.75">
      <c r="H310" s="264"/>
    </row>
    <row r="311" ht="12.75">
      <c r="H311" s="264"/>
    </row>
    <row r="312" ht="12.75">
      <c r="H312" s="264"/>
    </row>
    <row r="313" ht="12.75">
      <c r="H313" s="264"/>
    </row>
    <row r="314" ht="12.75">
      <c r="H314" s="264"/>
    </row>
    <row r="315" ht="12.75">
      <c r="H315" s="264"/>
    </row>
    <row r="316" ht="12.75">
      <c r="H316" s="264"/>
    </row>
    <row r="317" ht="12.75">
      <c r="H317" s="264"/>
    </row>
    <row r="318" ht="12.75">
      <c r="H318" s="264"/>
    </row>
    <row r="319" ht="12.75">
      <c r="H319" s="264"/>
    </row>
    <row r="320" ht="12.75">
      <c r="H320" s="264"/>
    </row>
    <row r="321" ht="12.75">
      <c r="H321" s="264"/>
    </row>
    <row r="322" ht="12.75">
      <c r="H322" s="264"/>
    </row>
    <row r="323" ht="12.75">
      <c r="H323" s="264"/>
    </row>
    <row r="324" ht="12.75">
      <c r="H324" s="264"/>
    </row>
    <row r="325" ht="12.75">
      <c r="H325" s="264"/>
    </row>
    <row r="326" ht="12.75">
      <c r="H326" s="264"/>
    </row>
    <row r="327" ht="12.75">
      <c r="H327" s="264"/>
    </row>
    <row r="328" ht="12.75">
      <c r="H328" s="264"/>
    </row>
    <row r="329" ht="12.75">
      <c r="H329" s="264"/>
    </row>
    <row r="330" ht="12.75">
      <c r="H330" s="264"/>
    </row>
    <row r="331" ht="12.75">
      <c r="H331" s="264"/>
    </row>
    <row r="332" ht="12.75">
      <c r="H332" s="264"/>
    </row>
    <row r="333" ht="12.75">
      <c r="H333" s="264"/>
    </row>
    <row r="334" ht="12.75">
      <c r="H334" s="264"/>
    </row>
    <row r="335" ht="12.75">
      <c r="H335" s="264"/>
    </row>
    <row r="336" ht="12.75">
      <c r="H336" s="264"/>
    </row>
    <row r="337" ht="12.75">
      <c r="H337" s="264"/>
    </row>
    <row r="338" ht="12.75">
      <c r="H338" s="264"/>
    </row>
    <row r="339" ht="12.75">
      <c r="H339" s="264"/>
    </row>
    <row r="340" ht="12.75">
      <c r="H340" s="264"/>
    </row>
    <row r="341" ht="12.75">
      <c r="H341" s="264"/>
    </row>
    <row r="342" ht="12.75">
      <c r="H342" s="264"/>
    </row>
    <row r="343" ht="12.75">
      <c r="H343" s="264"/>
    </row>
    <row r="344" ht="12.75">
      <c r="H344" s="264"/>
    </row>
    <row r="345" ht="12.75">
      <c r="H345" s="264"/>
    </row>
    <row r="346" ht="12.75">
      <c r="H346" s="264"/>
    </row>
    <row r="347" ht="12.75">
      <c r="H347" s="264"/>
    </row>
    <row r="348" ht="12.75">
      <c r="H348" s="264"/>
    </row>
    <row r="349" ht="12.75">
      <c r="H349" s="264"/>
    </row>
    <row r="350" ht="12.75">
      <c r="H350" s="264"/>
    </row>
    <row r="351" ht="12.75">
      <c r="H351" s="264"/>
    </row>
    <row r="352" ht="12.75">
      <c r="H352" s="264"/>
    </row>
    <row r="353" ht="12.75">
      <c r="H353" s="264"/>
    </row>
    <row r="354" ht="12.75">
      <c r="H354" s="264"/>
    </row>
    <row r="355" ht="12.75">
      <c r="H355" s="264"/>
    </row>
    <row r="356" ht="12.75">
      <c r="H356" s="264"/>
    </row>
    <row r="357" ht="12.75">
      <c r="H357" s="264"/>
    </row>
    <row r="358" ht="12.75">
      <c r="H358" s="264"/>
    </row>
    <row r="359" ht="12.75">
      <c r="H359" s="264"/>
    </row>
    <row r="360" ht="12.75">
      <c r="H360" s="264"/>
    </row>
    <row r="361" ht="12.75">
      <c r="H361" s="264"/>
    </row>
    <row r="362" ht="12.75">
      <c r="H362" s="264"/>
    </row>
    <row r="363" ht="12.75">
      <c r="H363" s="264"/>
    </row>
    <row r="364" ht="12.75">
      <c r="H364" s="264"/>
    </row>
    <row r="365" ht="12.75">
      <c r="H365" s="264"/>
    </row>
    <row r="366" ht="12.75">
      <c r="H366" s="264"/>
    </row>
    <row r="367" ht="12.75">
      <c r="H367" s="264"/>
    </row>
    <row r="368" ht="12.75">
      <c r="H368" s="264"/>
    </row>
    <row r="369" ht="12.75">
      <c r="H369" s="264"/>
    </row>
    <row r="370" ht="12.75">
      <c r="H370" s="264"/>
    </row>
    <row r="371" ht="12.75">
      <c r="H371" s="264"/>
    </row>
    <row r="372" ht="12.75">
      <c r="H372" s="264"/>
    </row>
    <row r="373" ht="12.75">
      <c r="H373" s="264"/>
    </row>
    <row r="374" ht="12.75">
      <c r="H374" s="264"/>
    </row>
    <row r="375" ht="12.75">
      <c r="H375" s="264"/>
    </row>
    <row r="376" ht="12.75">
      <c r="H376" s="264"/>
    </row>
    <row r="377" ht="12.75">
      <c r="H377" s="264"/>
    </row>
    <row r="378" ht="12.75">
      <c r="H378" s="264"/>
    </row>
    <row r="379" ht="12.75">
      <c r="H379" s="264"/>
    </row>
    <row r="380" ht="12.75">
      <c r="H380" s="264"/>
    </row>
    <row r="381" ht="12.75">
      <c r="H381" s="264"/>
    </row>
    <row r="382" ht="12.75">
      <c r="H382" s="264"/>
    </row>
    <row r="383" ht="12.75">
      <c r="H383" s="264"/>
    </row>
    <row r="384" ht="12.75">
      <c r="H384" s="264"/>
    </row>
    <row r="385" ht="12.75">
      <c r="H385" s="264"/>
    </row>
    <row r="386" ht="12.75">
      <c r="H386" s="264"/>
    </row>
    <row r="387" ht="12.75">
      <c r="H387" s="264"/>
    </row>
    <row r="388" ht="12.75">
      <c r="H388" s="264"/>
    </row>
    <row r="389" ht="12.75">
      <c r="H389" s="264"/>
    </row>
    <row r="390" ht="12.75">
      <c r="H390" s="264"/>
    </row>
    <row r="391" ht="12.75">
      <c r="H391" s="264"/>
    </row>
    <row r="392" ht="12.75">
      <c r="H392" s="264"/>
    </row>
    <row r="393" ht="12.75">
      <c r="H393" s="264"/>
    </row>
    <row r="394" ht="12.75">
      <c r="H394" s="264"/>
    </row>
    <row r="395" ht="12.75">
      <c r="H395" s="264"/>
    </row>
    <row r="396" ht="12.75">
      <c r="H396" s="264"/>
    </row>
    <row r="397" ht="12.75">
      <c r="H397" s="264"/>
    </row>
    <row r="398" ht="12.75">
      <c r="H398" s="264"/>
    </row>
    <row r="399" ht="12.75">
      <c r="H399" s="264"/>
    </row>
    <row r="400" ht="12.75">
      <c r="H400" s="264"/>
    </row>
    <row r="401" ht="12.75">
      <c r="H401" s="264"/>
    </row>
    <row r="402" ht="12.75">
      <c r="H402" s="264"/>
    </row>
    <row r="403" ht="12.75">
      <c r="H403" s="264"/>
    </row>
    <row r="404" ht="12.75">
      <c r="H404" s="264"/>
    </row>
    <row r="405" ht="12.75">
      <c r="H405" s="264"/>
    </row>
    <row r="406" ht="12.75">
      <c r="H406" s="264"/>
    </row>
    <row r="407" ht="12.75">
      <c r="H407" s="264"/>
    </row>
    <row r="408" ht="12.75">
      <c r="H408" s="264"/>
    </row>
    <row r="409" ht="12.75">
      <c r="H409" s="264"/>
    </row>
    <row r="410" ht="12.75">
      <c r="H410" s="264"/>
    </row>
    <row r="411" ht="12.75">
      <c r="H411" s="264"/>
    </row>
    <row r="412" ht="12.75">
      <c r="H412" s="264"/>
    </row>
    <row r="413" ht="12.75">
      <c r="H413" s="264"/>
    </row>
    <row r="414" ht="12.75">
      <c r="H414" s="264"/>
    </row>
    <row r="415" ht="12.75">
      <c r="H415" s="264"/>
    </row>
    <row r="416" ht="12.75">
      <c r="H416" s="264"/>
    </row>
    <row r="417" ht="12.75">
      <c r="H417" s="264"/>
    </row>
    <row r="418" ht="12.75">
      <c r="H418" s="264"/>
    </row>
    <row r="419" ht="12.75">
      <c r="H419" s="264"/>
    </row>
    <row r="420" ht="12.75">
      <c r="H420" s="264"/>
    </row>
    <row r="421" ht="12.75">
      <c r="H421" s="264"/>
    </row>
    <row r="422" ht="12.75">
      <c r="H422" s="264"/>
    </row>
    <row r="423" ht="12.75">
      <c r="H423" s="264"/>
    </row>
    <row r="424" ht="12.75">
      <c r="H424" s="264"/>
    </row>
    <row r="425" ht="12.75">
      <c r="H425" s="264"/>
    </row>
    <row r="426" ht="12.75">
      <c r="H426" s="264"/>
    </row>
    <row r="427" ht="12.75">
      <c r="H427" s="264"/>
    </row>
    <row r="428" ht="12.75">
      <c r="H428" s="264"/>
    </row>
    <row r="429" ht="12.75">
      <c r="H429" s="264"/>
    </row>
    <row r="430" ht="12.75">
      <c r="H430" s="264"/>
    </row>
    <row r="431" ht="12.75">
      <c r="H431" s="264"/>
    </row>
    <row r="432" ht="12.75">
      <c r="H432" s="264"/>
    </row>
    <row r="433" ht="12.75">
      <c r="H433" s="264"/>
    </row>
    <row r="434" ht="12.75">
      <c r="H434" s="264"/>
    </row>
    <row r="435" ht="12.75">
      <c r="H435" s="264"/>
    </row>
    <row r="436" ht="12.75">
      <c r="H436" s="264"/>
    </row>
    <row r="437" ht="12.75">
      <c r="H437" s="264"/>
    </row>
    <row r="438" ht="12.75">
      <c r="H438" s="264"/>
    </row>
    <row r="439" ht="12.75">
      <c r="H439" s="264"/>
    </row>
    <row r="440" ht="12.75">
      <c r="H440" s="264"/>
    </row>
    <row r="441" ht="12.75">
      <c r="H441" s="264"/>
    </row>
    <row r="442" ht="12.75">
      <c r="H442" s="264"/>
    </row>
    <row r="443" ht="12.75">
      <c r="H443" s="264"/>
    </row>
    <row r="444" ht="12.75">
      <c r="H444" s="264"/>
    </row>
    <row r="445" ht="12.75">
      <c r="H445" s="264"/>
    </row>
    <row r="446" ht="12.75">
      <c r="H446" s="264"/>
    </row>
    <row r="447" ht="12.75">
      <c r="H447" s="264"/>
    </row>
    <row r="448" ht="12.75">
      <c r="H448" s="264"/>
    </row>
    <row r="449" ht="12.75">
      <c r="H449" s="264"/>
    </row>
    <row r="450" ht="12.75">
      <c r="H450" s="264"/>
    </row>
    <row r="451" ht="12.75">
      <c r="H451" s="264"/>
    </row>
    <row r="452" ht="12.75">
      <c r="H452" s="264"/>
    </row>
    <row r="453" ht="12.75">
      <c r="H453" s="264"/>
    </row>
    <row r="454" ht="12.75">
      <c r="H454" s="264"/>
    </row>
    <row r="455" ht="12.75">
      <c r="H455" s="264"/>
    </row>
    <row r="456" ht="12.75">
      <c r="H456" s="264"/>
    </row>
    <row r="457" ht="12.75">
      <c r="H457" s="264"/>
    </row>
    <row r="458" ht="12.75">
      <c r="H458" s="264"/>
    </row>
    <row r="459" ht="12.75">
      <c r="H459" s="264"/>
    </row>
    <row r="460" ht="12.75">
      <c r="H460" s="264"/>
    </row>
    <row r="461" ht="12.75">
      <c r="H461" s="264"/>
    </row>
    <row r="462" ht="12.75">
      <c r="H462" s="264"/>
    </row>
    <row r="463" ht="12.75">
      <c r="H463" s="264"/>
    </row>
    <row r="464" ht="12.75">
      <c r="H464" s="264"/>
    </row>
    <row r="465" ht="12.75">
      <c r="H465" s="264"/>
    </row>
    <row r="466" ht="12.75">
      <c r="H466" s="264"/>
    </row>
    <row r="467" ht="12.75">
      <c r="H467" s="264"/>
    </row>
    <row r="468" ht="12.75">
      <c r="H468" s="264"/>
    </row>
    <row r="469" ht="12.75">
      <c r="H469" s="264"/>
    </row>
    <row r="470" ht="12.75">
      <c r="H470" s="264"/>
    </row>
    <row r="471" ht="12.75">
      <c r="H471" s="264"/>
    </row>
    <row r="472" ht="12.75">
      <c r="H472" s="264"/>
    </row>
    <row r="473" ht="12.75">
      <c r="H473" s="264"/>
    </row>
    <row r="474" ht="12.75">
      <c r="H474" s="264"/>
    </row>
    <row r="475" ht="12.75">
      <c r="H475" s="264"/>
    </row>
    <row r="476" ht="12.75">
      <c r="H476" s="264"/>
    </row>
    <row r="477" ht="12.75">
      <c r="H477" s="264"/>
    </row>
    <row r="478" ht="12.75">
      <c r="H478" s="264"/>
    </row>
    <row r="479" ht="12.75">
      <c r="H479" s="264"/>
    </row>
    <row r="480" ht="12.75">
      <c r="H480" s="264"/>
    </row>
    <row r="481" ht="12.75">
      <c r="H481" s="264"/>
    </row>
    <row r="482" ht="12.75">
      <c r="H482" s="264"/>
    </row>
    <row r="483" ht="12.75">
      <c r="H483" s="264"/>
    </row>
    <row r="484" ht="12.75">
      <c r="H484" s="264"/>
    </row>
    <row r="485" ht="12.75">
      <c r="H485" s="264"/>
    </row>
    <row r="486" ht="12.75">
      <c r="H486" s="264"/>
    </row>
    <row r="487" ht="12.75">
      <c r="H487" s="264"/>
    </row>
    <row r="488" ht="12.75">
      <c r="H488" s="264"/>
    </row>
    <row r="489" ht="12.75">
      <c r="H489" s="264"/>
    </row>
    <row r="490" ht="12.75">
      <c r="H490" s="264"/>
    </row>
    <row r="491" ht="12.75">
      <c r="H491" s="264"/>
    </row>
    <row r="492" ht="12.75">
      <c r="H492" s="264"/>
    </row>
    <row r="493" ht="12.75">
      <c r="H493" s="264"/>
    </row>
    <row r="494" ht="12.75">
      <c r="H494" s="264"/>
    </row>
    <row r="495" ht="12.75">
      <c r="H495" s="264"/>
    </row>
    <row r="496" ht="12.75">
      <c r="H496" s="264"/>
    </row>
    <row r="497" ht="12.75">
      <c r="H497" s="264"/>
    </row>
    <row r="498" ht="12.75">
      <c r="H498" s="264"/>
    </row>
    <row r="499" ht="12.75">
      <c r="H499" s="264"/>
    </row>
    <row r="500" ht="12.75">
      <c r="H500" s="264"/>
    </row>
    <row r="501" ht="12.75">
      <c r="H501" s="264"/>
    </row>
    <row r="502" ht="12.75">
      <c r="H502" s="264"/>
    </row>
    <row r="503" ht="12.75">
      <c r="H503" s="264"/>
    </row>
    <row r="504" ht="12.75">
      <c r="H504" s="264"/>
    </row>
    <row r="505" ht="12.75">
      <c r="H505" s="264"/>
    </row>
    <row r="506" ht="12.75">
      <c r="H506" s="264"/>
    </row>
    <row r="507" ht="12.75">
      <c r="H507" s="264"/>
    </row>
    <row r="508" ht="12.75">
      <c r="H508" s="264"/>
    </row>
    <row r="509" ht="12.75">
      <c r="H509" s="264"/>
    </row>
    <row r="510" ht="12.75">
      <c r="H510" s="264"/>
    </row>
    <row r="511" ht="12.75">
      <c r="H511" s="264"/>
    </row>
    <row r="512" ht="12.75">
      <c r="H512" s="264"/>
    </row>
    <row r="513" ht="12.75">
      <c r="H513" s="264"/>
    </row>
    <row r="514" ht="12.75">
      <c r="H514" s="264"/>
    </row>
    <row r="515" ht="12.75">
      <c r="H515" s="264"/>
    </row>
    <row r="516" ht="12.75">
      <c r="H516" s="264"/>
    </row>
    <row r="517" ht="12.75">
      <c r="H517" s="264"/>
    </row>
    <row r="518" ht="12.75">
      <c r="H518" s="264"/>
    </row>
    <row r="519" ht="12.75">
      <c r="H519" s="264"/>
    </row>
    <row r="520" ht="12.75">
      <c r="H520" s="264"/>
    </row>
    <row r="521" ht="12.75">
      <c r="H521" s="264"/>
    </row>
    <row r="522" ht="12.75">
      <c r="H522" s="264"/>
    </row>
    <row r="523" ht="12.75">
      <c r="H523" s="264"/>
    </row>
    <row r="524" ht="12.75">
      <c r="H524" s="264"/>
    </row>
    <row r="525" ht="12.75">
      <c r="H525" s="264"/>
    </row>
    <row r="526" ht="12.75">
      <c r="H526" s="264"/>
    </row>
    <row r="527" ht="12.75">
      <c r="H527" s="264"/>
    </row>
    <row r="528" ht="12.75">
      <c r="H528" s="264"/>
    </row>
    <row r="529" ht="12.75">
      <c r="H529" s="264"/>
    </row>
    <row r="530" ht="12.75">
      <c r="H530" s="264"/>
    </row>
    <row r="531" ht="12.75">
      <c r="H531" s="264"/>
    </row>
    <row r="532" ht="12.75">
      <c r="H532" s="264"/>
    </row>
    <row r="533" ht="12.75">
      <c r="H533" s="264"/>
    </row>
    <row r="534" ht="12.75">
      <c r="H534" s="264"/>
    </row>
    <row r="535" ht="12.75">
      <c r="H535" s="264"/>
    </row>
    <row r="536" ht="12.75">
      <c r="H536" s="264"/>
    </row>
    <row r="537" ht="12.75">
      <c r="H537" s="264"/>
    </row>
    <row r="538" ht="12.75">
      <c r="H538" s="264"/>
    </row>
    <row r="539" ht="12.75">
      <c r="H539" s="264"/>
    </row>
    <row r="540" ht="12.75">
      <c r="H540" s="264"/>
    </row>
    <row r="541" ht="12.75">
      <c r="H541" s="264"/>
    </row>
    <row r="542" ht="12.75">
      <c r="H542" s="264"/>
    </row>
    <row r="543" ht="12.75">
      <c r="H543" s="264"/>
    </row>
    <row r="544" ht="12.75">
      <c r="H544" s="264"/>
    </row>
    <row r="545" ht="12.75">
      <c r="H545" s="264"/>
    </row>
    <row r="546" ht="12.75">
      <c r="H546" s="264"/>
    </row>
    <row r="547" ht="12.75">
      <c r="H547" s="264"/>
    </row>
    <row r="548" ht="12.75">
      <c r="H548" s="264"/>
    </row>
    <row r="549" ht="12.75">
      <c r="H549" s="264"/>
    </row>
    <row r="550" ht="12.75">
      <c r="H550" s="264"/>
    </row>
    <row r="551" ht="12.75">
      <c r="H551" s="264"/>
    </row>
    <row r="552" ht="12.75">
      <c r="H552" s="264"/>
    </row>
    <row r="553" ht="12.75">
      <c r="H553" s="264"/>
    </row>
    <row r="554" ht="12.75">
      <c r="H554" s="264"/>
    </row>
    <row r="555" ht="12.75">
      <c r="H555" s="264"/>
    </row>
    <row r="556" ht="12.75">
      <c r="H556" s="264"/>
    </row>
    <row r="557" ht="12.75">
      <c r="H557" s="264"/>
    </row>
    <row r="558" ht="12.75">
      <c r="H558" s="264"/>
    </row>
    <row r="559" ht="12.75">
      <c r="H559" s="264"/>
    </row>
    <row r="560" ht="12.75">
      <c r="H560" s="264"/>
    </row>
    <row r="561" ht="12.75">
      <c r="H561" s="264"/>
    </row>
    <row r="562" ht="12.75">
      <c r="H562" s="264"/>
    </row>
    <row r="563" ht="12.75">
      <c r="H563" s="264"/>
    </row>
    <row r="564" ht="12.75">
      <c r="H564" s="264"/>
    </row>
    <row r="565" ht="12.75">
      <c r="H565" s="264"/>
    </row>
    <row r="566" ht="12.75">
      <c r="H566" s="264"/>
    </row>
    <row r="567" ht="12.75">
      <c r="H567" s="264"/>
    </row>
    <row r="568" ht="12.75">
      <c r="H568" s="264"/>
    </row>
    <row r="569" ht="12.75">
      <c r="H569" s="264"/>
    </row>
    <row r="570" ht="12.75">
      <c r="H570" s="264"/>
    </row>
    <row r="571" ht="12.75">
      <c r="H571" s="264"/>
    </row>
    <row r="572" ht="12.75">
      <c r="H572" s="264"/>
    </row>
    <row r="573" ht="12.75">
      <c r="H573" s="264"/>
    </row>
    <row r="574" ht="12.75">
      <c r="H574" s="264"/>
    </row>
    <row r="575" ht="12.75">
      <c r="H575" s="264"/>
    </row>
    <row r="576" ht="12.75">
      <c r="H576" s="264"/>
    </row>
    <row r="577" ht="12.75">
      <c r="H577" s="264"/>
    </row>
    <row r="578" ht="12.75">
      <c r="H578" s="264"/>
    </row>
    <row r="579" ht="12.75">
      <c r="H579" s="264"/>
    </row>
    <row r="580" ht="12.75">
      <c r="H580" s="264"/>
    </row>
    <row r="581" ht="12.75">
      <c r="H581" s="264"/>
    </row>
    <row r="582" ht="12.75">
      <c r="H582" s="264"/>
    </row>
    <row r="583" ht="12.75">
      <c r="H583" s="264"/>
    </row>
    <row r="584" ht="12.75">
      <c r="H584" s="264"/>
    </row>
    <row r="585" ht="12.75">
      <c r="H585" s="264"/>
    </row>
    <row r="586" ht="12.75">
      <c r="H586" s="264"/>
    </row>
    <row r="587" ht="12.75">
      <c r="H587" s="264"/>
    </row>
    <row r="588" ht="12.75">
      <c r="H588" s="264"/>
    </row>
    <row r="589" ht="12.75">
      <c r="H589" s="264"/>
    </row>
    <row r="590" ht="12.75">
      <c r="H590" s="264"/>
    </row>
    <row r="591" ht="12.75">
      <c r="H591" s="264"/>
    </row>
    <row r="592" ht="12.75">
      <c r="H592" s="264"/>
    </row>
    <row r="593" ht="12.75">
      <c r="H593" s="264"/>
    </row>
    <row r="594" ht="12.75">
      <c r="H594" s="264"/>
    </row>
    <row r="595" ht="12.75">
      <c r="H595" s="264"/>
    </row>
    <row r="596" ht="12.75">
      <c r="H596" s="264"/>
    </row>
    <row r="597" ht="12.75">
      <c r="H597" s="264"/>
    </row>
    <row r="598" ht="12.75">
      <c r="H598" s="264"/>
    </row>
    <row r="599" ht="12.75">
      <c r="H599" s="264"/>
    </row>
    <row r="600" ht="12.75">
      <c r="H600" s="264"/>
    </row>
    <row r="601" ht="12.75">
      <c r="H601" s="264"/>
    </row>
    <row r="602" ht="12.75">
      <c r="H602" s="264"/>
    </row>
    <row r="603" ht="12.75">
      <c r="H603" s="264"/>
    </row>
    <row r="604" ht="12.75">
      <c r="H604" s="264"/>
    </row>
    <row r="605" ht="12.75">
      <c r="H605" s="264"/>
    </row>
    <row r="606" ht="12.75">
      <c r="H606" s="264"/>
    </row>
    <row r="607" ht="12.75">
      <c r="H607" s="264"/>
    </row>
    <row r="608" ht="12.75">
      <c r="H608" s="264"/>
    </row>
    <row r="609" ht="12.75">
      <c r="H609" s="264"/>
    </row>
    <row r="610" ht="12.75">
      <c r="H610" s="264"/>
    </row>
    <row r="611" ht="12.75">
      <c r="H611" s="264"/>
    </row>
    <row r="612" ht="12.75">
      <c r="H612" s="264"/>
    </row>
    <row r="613" ht="12.75">
      <c r="H613" s="264"/>
    </row>
    <row r="614" ht="12.75">
      <c r="H614" s="264"/>
    </row>
    <row r="615" ht="12.75">
      <c r="H615" s="264"/>
    </row>
    <row r="616" ht="12.75">
      <c r="H616" s="264"/>
    </row>
    <row r="617" ht="12.75">
      <c r="H617" s="264"/>
    </row>
    <row r="618" ht="12.75">
      <c r="H618" s="264"/>
    </row>
    <row r="619" ht="12.75">
      <c r="H619" s="264"/>
    </row>
    <row r="620" ht="12.75">
      <c r="H620" s="264"/>
    </row>
    <row r="621" ht="12.75">
      <c r="H621" s="264"/>
    </row>
    <row r="622" ht="12.75">
      <c r="H622" s="264"/>
    </row>
    <row r="623" ht="12.75">
      <c r="H623" s="264"/>
    </row>
    <row r="624" ht="12.75">
      <c r="H624" s="264"/>
    </row>
    <row r="625" ht="12.75">
      <c r="H625" s="264"/>
    </row>
    <row r="626" ht="12.75">
      <c r="H626" s="264"/>
    </row>
    <row r="627" ht="12.75">
      <c r="H627" s="264"/>
    </row>
    <row r="628" ht="12.75">
      <c r="H628" s="264"/>
    </row>
    <row r="629" ht="12.75">
      <c r="H629" s="264"/>
    </row>
    <row r="630" ht="12.75">
      <c r="H630" s="264"/>
    </row>
    <row r="631" ht="12.75">
      <c r="H631" s="264"/>
    </row>
    <row r="632" ht="12.75">
      <c r="H632" s="264"/>
    </row>
    <row r="633" ht="12.75">
      <c r="H633" s="264"/>
    </row>
    <row r="634" ht="12.75">
      <c r="H634" s="264"/>
    </row>
    <row r="635" ht="12.75">
      <c r="H635" s="264"/>
    </row>
    <row r="636" ht="12.75">
      <c r="H636" s="264"/>
    </row>
    <row r="637" ht="12.75">
      <c r="H637" s="264"/>
    </row>
    <row r="638" ht="12.75">
      <c r="H638" s="264"/>
    </row>
    <row r="639" ht="12.75">
      <c r="H639" s="264"/>
    </row>
    <row r="640" ht="12.75">
      <c r="H640" s="264"/>
    </row>
    <row r="641" ht="12.75">
      <c r="H641" s="264"/>
    </row>
    <row r="642" ht="12.75">
      <c r="H642" s="264"/>
    </row>
    <row r="643" ht="12.75">
      <c r="H643" s="264"/>
    </row>
    <row r="644" ht="12.75">
      <c r="H644" s="264"/>
    </row>
    <row r="645" ht="12.75">
      <c r="H645" s="264"/>
    </row>
    <row r="646" ht="12.75">
      <c r="H646" s="264"/>
    </row>
    <row r="647" ht="12.75">
      <c r="H647" s="264"/>
    </row>
    <row r="648" ht="12.75">
      <c r="H648" s="264"/>
    </row>
    <row r="649" ht="12.75">
      <c r="H649" s="264"/>
    </row>
    <row r="650" ht="12.75">
      <c r="H650" s="264"/>
    </row>
    <row r="651" ht="12.75">
      <c r="H651" s="264"/>
    </row>
    <row r="652" ht="12.75">
      <c r="H652" s="264"/>
    </row>
    <row r="653" ht="12.75">
      <c r="H653" s="264"/>
    </row>
    <row r="654" ht="12.75">
      <c r="H654" s="264"/>
    </row>
    <row r="655" ht="12.75">
      <c r="H655" s="264"/>
    </row>
    <row r="656" ht="12.75">
      <c r="H656" s="264"/>
    </row>
    <row r="657" ht="12.75">
      <c r="H657" s="264"/>
    </row>
    <row r="658" ht="12.75">
      <c r="H658" s="264"/>
    </row>
    <row r="659" ht="12.75">
      <c r="H659" s="264"/>
    </row>
    <row r="660" ht="12.75">
      <c r="H660" s="264"/>
    </row>
    <row r="661" ht="12.75">
      <c r="H661" s="264"/>
    </row>
    <row r="662" ht="12.75">
      <c r="H662" s="264"/>
    </row>
    <row r="663" ht="12.75">
      <c r="H663" s="264"/>
    </row>
    <row r="664" ht="12.75">
      <c r="H664" s="264"/>
    </row>
    <row r="665" ht="12.75">
      <c r="H665" s="264"/>
    </row>
    <row r="666" ht="12.75">
      <c r="H666" s="264"/>
    </row>
    <row r="667" ht="12.75">
      <c r="H667" s="264"/>
    </row>
    <row r="668" ht="12.75">
      <c r="H668" s="264"/>
    </row>
    <row r="669" ht="12.75">
      <c r="H669" s="264"/>
    </row>
    <row r="670" ht="12.75">
      <c r="H670" s="264"/>
    </row>
    <row r="671" ht="12.75">
      <c r="H671" s="264"/>
    </row>
    <row r="672" ht="12.75">
      <c r="H672" s="264"/>
    </row>
    <row r="673" ht="12.75">
      <c r="H673" s="264"/>
    </row>
    <row r="674" ht="12.75">
      <c r="H674" s="264"/>
    </row>
    <row r="675" ht="12.75">
      <c r="H675" s="264"/>
    </row>
    <row r="676" ht="12.75">
      <c r="H676" s="264"/>
    </row>
    <row r="677" ht="12.75">
      <c r="H677" s="264"/>
    </row>
    <row r="678" ht="12.75">
      <c r="H678" s="264"/>
    </row>
    <row r="679" ht="12.75">
      <c r="H679" s="264"/>
    </row>
    <row r="680" ht="12.75">
      <c r="H680" s="264"/>
    </row>
    <row r="681" ht="12.75">
      <c r="H681" s="264"/>
    </row>
    <row r="682" ht="12.75">
      <c r="H682" s="264"/>
    </row>
    <row r="683" ht="12.75">
      <c r="H683" s="264"/>
    </row>
    <row r="684" ht="12.75">
      <c r="H684" s="264"/>
    </row>
    <row r="685" ht="12.75">
      <c r="H685" s="264"/>
    </row>
    <row r="686" ht="12.75">
      <c r="H686" s="264"/>
    </row>
    <row r="687" ht="12.75">
      <c r="H687" s="264"/>
    </row>
    <row r="688" ht="12.75">
      <c r="H688" s="264"/>
    </row>
    <row r="689" ht="12.75">
      <c r="H689" s="264"/>
    </row>
    <row r="690" ht="12.75">
      <c r="H690" s="264"/>
    </row>
    <row r="691" ht="12.75">
      <c r="H691" s="264"/>
    </row>
    <row r="692" ht="12.75">
      <c r="H692" s="264"/>
    </row>
    <row r="693" ht="12.75">
      <c r="H693" s="264"/>
    </row>
    <row r="694" ht="12.75">
      <c r="H694" s="264"/>
    </row>
    <row r="695" ht="12.75">
      <c r="H695" s="264"/>
    </row>
    <row r="696" ht="12.75">
      <c r="H696" s="264"/>
    </row>
    <row r="697" ht="12.75">
      <c r="H697" s="264"/>
    </row>
    <row r="698" ht="12.75">
      <c r="H698" s="264"/>
    </row>
    <row r="699" ht="12.75">
      <c r="H699" s="264"/>
    </row>
    <row r="700" ht="12.75">
      <c r="H700" s="264"/>
    </row>
    <row r="701" ht="12.75">
      <c r="H701" s="264"/>
    </row>
    <row r="702" ht="12.75">
      <c r="H702" s="264"/>
    </row>
    <row r="703" ht="12.75">
      <c r="H703" s="264"/>
    </row>
    <row r="704" ht="12.75">
      <c r="H704" s="264"/>
    </row>
    <row r="705" ht="12.75">
      <c r="H705" s="264"/>
    </row>
    <row r="706" ht="12.75">
      <c r="H706" s="264"/>
    </row>
    <row r="707" ht="12.75">
      <c r="H707" s="264"/>
    </row>
    <row r="708" ht="12.75">
      <c r="H708" s="264"/>
    </row>
    <row r="709" ht="12.75">
      <c r="H709" s="264"/>
    </row>
    <row r="710" ht="12.75">
      <c r="H710" s="264"/>
    </row>
    <row r="711" ht="12.75">
      <c r="H711" s="264"/>
    </row>
    <row r="712" ht="12.75">
      <c r="H712" s="264"/>
    </row>
    <row r="713" ht="12.75">
      <c r="H713" s="264"/>
    </row>
    <row r="714" ht="12.75">
      <c r="H714" s="264"/>
    </row>
    <row r="715" ht="12.75">
      <c r="H715" s="264"/>
    </row>
    <row r="716" ht="12.75">
      <c r="H716" s="264"/>
    </row>
    <row r="717" ht="12.75">
      <c r="H717" s="264"/>
    </row>
    <row r="718" ht="12.75">
      <c r="H718" s="264"/>
    </row>
    <row r="719" ht="12.75">
      <c r="H719" s="264"/>
    </row>
    <row r="720" ht="12.75">
      <c r="H720" s="264"/>
    </row>
    <row r="721" ht="12.75">
      <c r="H721" s="264"/>
    </row>
    <row r="722" ht="12.75">
      <c r="H722" s="264"/>
    </row>
    <row r="723" ht="12.75">
      <c r="H723" s="264"/>
    </row>
    <row r="724" ht="12.75">
      <c r="H724" s="264"/>
    </row>
    <row r="725" ht="12.75">
      <c r="H725" s="264"/>
    </row>
    <row r="726" ht="12.75">
      <c r="H726" s="264"/>
    </row>
    <row r="727" ht="12.75">
      <c r="H727" s="264"/>
    </row>
    <row r="728" ht="12.75">
      <c r="H728" s="264"/>
    </row>
    <row r="729" ht="12.75">
      <c r="H729" s="264"/>
    </row>
    <row r="730" ht="12.75">
      <c r="H730" s="264"/>
    </row>
    <row r="731" ht="12.75">
      <c r="H731" s="264"/>
    </row>
    <row r="732" ht="12.75">
      <c r="H732" s="264"/>
    </row>
    <row r="733" ht="12.75">
      <c r="H733" s="264"/>
    </row>
    <row r="734" ht="12.75">
      <c r="H734" s="264"/>
    </row>
    <row r="735" ht="12.75">
      <c r="H735" s="264"/>
    </row>
    <row r="736" ht="12.75">
      <c r="H736" s="264"/>
    </row>
    <row r="737" ht="12.75">
      <c r="H737" s="264"/>
    </row>
    <row r="738" ht="12.75">
      <c r="H738" s="264"/>
    </row>
    <row r="739" ht="12.75">
      <c r="H739" s="264"/>
    </row>
    <row r="740" ht="12.75">
      <c r="H740" s="264"/>
    </row>
    <row r="741" ht="12.75">
      <c r="H741" s="264"/>
    </row>
    <row r="742" ht="12.75">
      <c r="H742" s="264"/>
    </row>
    <row r="743" ht="12.75">
      <c r="H743" s="264"/>
    </row>
    <row r="744" ht="12.75">
      <c r="H744" s="264"/>
    </row>
    <row r="745" ht="12.75">
      <c r="H745" s="264"/>
    </row>
    <row r="746" ht="12.75">
      <c r="H746" s="264"/>
    </row>
    <row r="747" ht="12.75">
      <c r="H747" s="264"/>
    </row>
    <row r="748" ht="12.75">
      <c r="H748" s="264"/>
    </row>
    <row r="749" ht="12.75">
      <c r="H749" s="264"/>
    </row>
    <row r="750" ht="12.75">
      <c r="H750" s="264"/>
    </row>
    <row r="751" ht="12.75">
      <c r="H751" s="264"/>
    </row>
    <row r="752" ht="12.75">
      <c r="H752" s="264"/>
    </row>
    <row r="753" ht="12.75">
      <c r="H753" s="264"/>
    </row>
    <row r="754" ht="12.75">
      <c r="H754" s="264"/>
    </row>
    <row r="755" ht="12.75">
      <c r="H755" s="264"/>
    </row>
    <row r="756" ht="12.75">
      <c r="H756" s="264"/>
    </row>
    <row r="757" ht="12.75">
      <c r="H757" s="264"/>
    </row>
    <row r="758" ht="12.75">
      <c r="H758" s="264"/>
    </row>
    <row r="759" ht="12.75">
      <c r="H759" s="264"/>
    </row>
    <row r="760" ht="12.75">
      <c r="H760" s="264"/>
    </row>
    <row r="761" ht="12.75">
      <c r="H761" s="264"/>
    </row>
    <row r="762" ht="12.75">
      <c r="H762" s="264"/>
    </row>
    <row r="763" ht="12.75">
      <c r="H763" s="264"/>
    </row>
    <row r="764" ht="12.75">
      <c r="H764" s="264"/>
    </row>
    <row r="765" ht="12.75">
      <c r="H765" s="264"/>
    </row>
    <row r="766" ht="12.75">
      <c r="H766" s="264"/>
    </row>
    <row r="767" ht="12.75">
      <c r="H767" s="264"/>
    </row>
    <row r="768" ht="12.75">
      <c r="H768" s="264"/>
    </row>
    <row r="769" ht="12.75">
      <c r="H769" s="264"/>
    </row>
    <row r="770" ht="12.75">
      <c r="H770" s="264"/>
    </row>
    <row r="771" ht="12.75">
      <c r="H771" s="264"/>
    </row>
    <row r="772" ht="12.75">
      <c r="H772" s="264"/>
    </row>
    <row r="773" ht="12.75">
      <c r="H773" s="264"/>
    </row>
    <row r="774" ht="12.75">
      <c r="H774" s="264"/>
    </row>
    <row r="775" ht="12.75">
      <c r="H775" s="264"/>
    </row>
    <row r="776" ht="12.75">
      <c r="H776" s="264"/>
    </row>
    <row r="777" ht="12.75">
      <c r="H777" s="264"/>
    </row>
    <row r="778" ht="12.75">
      <c r="H778" s="264"/>
    </row>
    <row r="779" ht="12.75">
      <c r="H779" s="264"/>
    </row>
    <row r="780" ht="12.75">
      <c r="H780" s="264"/>
    </row>
    <row r="781" ht="12.75">
      <c r="H781" s="264"/>
    </row>
    <row r="782" ht="12.75">
      <c r="H782" s="264"/>
    </row>
    <row r="783" ht="12.75">
      <c r="H783" s="264"/>
    </row>
    <row r="784" ht="12.75">
      <c r="H784" s="264"/>
    </row>
    <row r="785" ht="12.75">
      <c r="H785" s="264"/>
    </row>
    <row r="786" ht="12.75">
      <c r="H786" s="264"/>
    </row>
    <row r="787" ht="12.75">
      <c r="H787" s="264"/>
    </row>
    <row r="788" ht="12.75">
      <c r="H788" s="264"/>
    </row>
    <row r="789" ht="12.75">
      <c r="H789" s="264"/>
    </row>
    <row r="790" ht="12.75">
      <c r="H790" s="264"/>
    </row>
    <row r="791" ht="12.75">
      <c r="H791" s="264"/>
    </row>
    <row r="792" ht="12.75">
      <c r="H792" s="264"/>
    </row>
    <row r="793" ht="12.75">
      <c r="H793" s="264"/>
    </row>
    <row r="794" ht="12.75">
      <c r="H794" s="264"/>
    </row>
    <row r="795" ht="12.75">
      <c r="H795" s="264"/>
    </row>
    <row r="796" ht="12.75">
      <c r="H796" s="264"/>
    </row>
    <row r="797" ht="12.75">
      <c r="H797" s="264"/>
    </row>
    <row r="798" ht="12.75">
      <c r="H798" s="264"/>
    </row>
    <row r="799" ht="12.75">
      <c r="H799" s="264"/>
    </row>
    <row r="800" ht="12.75">
      <c r="H800" s="264"/>
    </row>
    <row r="801" ht="12.75">
      <c r="H801" s="264"/>
    </row>
    <row r="802" ht="12.75">
      <c r="H802" s="264"/>
    </row>
    <row r="803" ht="12.75">
      <c r="H803" s="264"/>
    </row>
    <row r="804" ht="12.75">
      <c r="H804" s="264"/>
    </row>
    <row r="805" ht="12.75">
      <c r="H805" s="264"/>
    </row>
    <row r="806" ht="12.75">
      <c r="H806" s="264"/>
    </row>
    <row r="807" ht="12.75">
      <c r="H807" s="264"/>
    </row>
    <row r="808" ht="12.75">
      <c r="H808" s="264"/>
    </row>
    <row r="809" ht="12.75">
      <c r="H809" s="264"/>
    </row>
    <row r="810" ht="12.75">
      <c r="H810" s="264"/>
    </row>
    <row r="811" ht="12.75">
      <c r="H811" s="264"/>
    </row>
    <row r="812" ht="12.75">
      <c r="H812" s="264"/>
    </row>
    <row r="813" ht="12.75">
      <c r="H813" s="264"/>
    </row>
    <row r="814" ht="12.75">
      <c r="H814" s="264"/>
    </row>
    <row r="815" ht="12.75">
      <c r="H815" s="264"/>
    </row>
    <row r="816" ht="12.75">
      <c r="H816" s="264"/>
    </row>
    <row r="817" ht="12.75">
      <c r="H817" s="264"/>
    </row>
    <row r="818" ht="12.75">
      <c r="H818" s="264"/>
    </row>
    <row r="819" ht="12.75">
      <c r="H819" s="264"/>
    </row>
    <row r="820" ht="12.75">
      <c r="H820" s="264"/>
    </row>
    <row r="821" ht="12.75">
      <c r="H821" s="264"/>
    </row>
    <row r="822" ht="12.75">
      <c r="H822" s="264"/>
    </row>
    <row r="823" ht="12.75">
      <c r="H823" s="264"/>
    </row>
    <row r="824" ht="12.75">
      <c r="H824" s="264"/>
    </row>
    <row r="825" ht="12.75">
      <c r="H825" s="264"/>
    </row>
    <row r="826" ht="12.75">
      <c r="H826" s="264"/>
    </row>
    <row r="827" ht="12.75">
      <c r="H827" s="264"/>
    </row>
    <row r="828" ht="12.75">
      <c r="H828" s="264"/>
    </row>
    <row r="829" ht="12.75">
      <c r="H829" s="264"/>
    </row>
    <row r="830" ht="12.75">
      <c r="H830" s="264"/>
    </row>
    <row r="831" ht="12.75">
      <c r="H831" s="264"/>
    </row>
    <row r="832" ht="12.75">
      <c r="H832" s="264"/>
    </row>
    <row r="833" ht="12.75">
      <c r="H833" s="264"/>
    </row>
    <row r="834" ht="12.75">
      <c r="H834" s="264"/>
    </row>
    <row r="835" ht="12.75">
      <c r="H835" s="264"/>
    </row>
    <row r="836" ht="12.75">
      <c r="H836" s="264"/>
    </row>
    <row r="837" ht="12.75">
      <c r="H837" s="264"/>
    </row>
    <row r="838" ht="12.75">
      <c r="H838" s="264"/>
    </row>
    <row r="839" ht="12.75">
      <c r="H839" s="264"/>
    </row>
    <row r="840" ht="12.75">
      <c r="H840" s="264"/>
    </row>
    <row r="841" ht="12.75">
      <c r="H841" s="264"/>
    </row>
    <row r="842" ht="12.75">
      <c r="H842" s="264"/>
    </row>
    <row r="843" ht="12.75">
      <c r="H843" s="264"/>
    </row>
    <row r="844" ht="12.75">
      <c r="H844" s="264"/>
    </row>
    <row r="845" ht="12.75">
      <c r="H845" s="264"/>
    </row>
    <row r="846" ht="12.75">
      <c r="H846" s="264"/>
    </row>
    <row r="847" ht="12.75">
      <c r="H847" s="264"/>
    </row>
    <row r="848" ht="12.75">
      <c r="H848" s="264"/>
    </row>
    <row r="849" ht="12.75">
      <c r="H849" s="264"/>
    </row>
    <row r="850" ht="12.75">
      <c r="H850" s="264"/>
    </row>
    <row r="851" ht="12.75">
      <c r="H851" s="264"/>
    </row>
    <row r="852" ht="12.75">
      <c r="H852" s="264"/>
    </row>
    <row r="853" ht="12.75">
      <c r="H853" s="264"/>
    </row>
    <row r="854" ht="12.75">
      <c r="H854" s="264"/>
    </row>
    <row r="855" ht="12.75">
      <c r="H855" s="264"/>
    </row>
    <row r="856" ht="12.75">
      <c r="H856" s="264"/>
    </row>
    <row r="857" ht="12.75">
      <c r="H857" s="264"/>
    </row>
    <row r="858" ht="12.75">
      <c r="H858" s="264"/>
    </row>
    <row r="859" ht="12.75">
      <c r="H859" s="264"/>
    </row>
    <row r="860" ht="12.75">
      <c r="H860" s="264"/>
    </row>
    <row r="861" ht="12.75">
      <c r="H861" s="264"/>
    </row>
    <row r="862" ht="12.75">
      <c r="H862" s="264"/>
    </row>
    <row r="863" ht="12.75">
      <c r="H863" s="264"/>
    </row>
    <row r="864" ht="12.75">
      <c r="H864" s="264"/>
    </row>
    <row r="865" ht="12.75">
      <c r="H865" s="264"/>
    </row>
    <row r="866" ht="12.75">
      <c r="H866" s="264"/>
    </row>
    <row r="867" ht="12.75">
      <c r="H867" s="264"/>
    </row>
    <row r="868" ht="12.75">
      <c r="H868" s="264"/>
    </row>
    <row r="869" ht="12.75">
      <c r="H869" s="264"/>
    </row>
    <row r="870" ht="12.75">
      <c r="H870" s="264"/>
    </row>
    <row r="871" ht="12.75">
      <c r="H871" s="264"/>
    </row>
    <row r="872" ht="12.75">
      <c r="H872" s="264"/>
    </row>
    <row r="873" ht="12.75">
      <c r="H873" s="264"/>
    </row>
    <row r="874" ht="12.75">
      <c r="H874" s="264"/>
    </row>
    <row r="875" ht="12.75">
      <c r="H875" s="264"/>
    </row>
    <row r="876" ht="12.75">
      <c r="H876" s="264"/>
    </row>
    <row r="877" ht="12.75">
      <c r="H877" s="264"/>
    </row>
    <row r="878" ht="12.75">
      <c r="H878" s="264"/>
    </row>
    <row r="879" ht="12.75">
      <c r="H879" s="264"/>
    </row>
    <row r="880" ht="12.75">
      <c r="H880" s="264"/>
    </row>
    <row r="881" ht="12.75">
      <c r="H881" s="264"/>
    </row>
    <row r="882" ht="12.75">
      <c r="H882" s="264"/>
    </row>
    <row r="883" ht="12.75">
      <c r="H883" s="264"/>
    </row>
    <row r="884" ht="12.75">
      <c r="H884" s="264"/>
    </row>
    <row r="885" ht="12.75">
      <c r="H885" s="264"/>
    </row>
    <row r="886" ht="12.75">
      <c r="H886" s="264"/>
    </row>
    <row r="887" ht="12.75">
      <c r="H887" s="264"/>
    </row>
    <row r="888" ht="12.75">
      <c r="H888" s="264"/>
    </row>
    <row r="889" ht="12.75">
      <c r="H889" s="264"/>
    </row>
    <row r="890" ht="12.75">
      <c r="H890" s="264"/>
    </row>
    <row r="891" ht="12.75">
      <c r="H891" s="264"/>
    </row>
    <row r="892" ht="12.75">
      <c r="H892" s="264"/>
    </row>
    <row r="893" ht="12.75">
      <c r="H893" s="264"/>
    </row>
    <row r="894" ht="12.75">
      <c r="H894" s="264"/>
    </row>
    <row r="895" ht="12.75">
      <c r="H895" s="264"/>
    </row>
    <row r="896" ht="12.75">
      <c r="H896" s="264"/>
    </row>
    <row r="897" ht="12.75">
      <c r="H897" s="264"/>
    </row>
    <row r="898" ht="12.75">
      <c r="H898" s="264"/>
    </row>
    <row r="899" ht="12.75">
      <c r="H899" s="264"/>
    </row>
    <row r="900" ht="12.75">
      <c r="H900" s="264"/>
    </row>
    <row r="901" ht="12.75">
      <c r="H901" s="264"/>
    </row>
    <row r="902" ht="12.75">
      <c r="H902" s="264"/>
    </row>
    <row r="903" ht="12.75">
      <c r="H903" s="264"/>
    </row>
    <row r="904" ht="12.75">
      <c r="H904" s="264"/>
    </row>
    <row r="905" ht="12.75">
      <c r="H905" s="264"/>
    </row>
    <row r="906" ht="12.75">
      <c r="H906" s="264"/>
    </row>
    <row r="907" ht="12.75">
      <c r="H907" s="264"/>
    </row>
    <row r="908" ht="12.75">
      <c r="H908" s="264"/>
    </row>
    <row r="909" ht="12.75">
      <c r="H909" s="264"/>
    </row>
    <row r="910" ht="12.75">
      <c r="H910" s="264"/>
    </row>
    <row r="911" ht="12.75">
      <c r="H911" s="264"/>
    </row>
    <row r="912" ht="12.75">
      <c r="H912" s="264"/>
    </row>
    <row r="913" ht="12.75">
      <c r="H913" s="264"/>
    </row>
    <row r="914" ht="12.75">
      <c r="H914" s="264"/>
    </row>
    <row r="915" ht="12.75">
      <c r="H915" s="264"/>
    </row>
    <row r="916" ht="12.75">
      <c r="H916" s="264"/>
    </row>
    <row r="917" ht="12.75">
      <c r="H917" s="264"/>
    </row>
    <row r="918" ht="12.75">
      <c r="H918" s="264"/>
    </row>
    <row r="919" ht="12.75">
      <c r="H919" s="264"/>
    </row>
    <row r="920" ht="12.75">
      <c r="H920" s="264"/>
    </row>
    <row r="921" ht="12.75">
      <c r="H921" s="264"/>
    </row>
    <row r="922" ht="12.75">
      <c r="H922" s="264"/>
    </row>
    <row r="923" ht="12.75">
      <c r="H923" s="264"/>
    </row>
    <row r="924" ht="12.75">
      <c r="H924" s="264"/>
    </row>
    <row r="925" ht="12.75">
      <c r="H925" s="264"/>
    </row>
    <row r="926" ht="12.75">
      <c r="H926" s="264"/>
    </row>
    <row r="927" ht="12.75">
      <c r="H927" s="264"/>
    </row>
    <row r="928" ht="12.75">
      <c r="H928" s="264"/>
    </row>
    <row r="929" ht="12.75">
      <c r="H929" s="264"/>
    </row>
    <row r="930" ht="12.75">
      <c r="H930" s="264"/>
    </row>
    <row r="931" ht="12.75">
      <c r="H931" s="264"/>
    </row>
    <row r="932" ht="12.75">
      <c r="H932" s="264"/>
    </row>
    <row r="933" ht="12.75">
      <c r="H933" s="264"/>
    </row>
    <row r="934" ht="12.75">
      <c r="H934" s="264"/>
    </row>
    <row r="935" ht="12.75">
      <c r="H935" s="264"/>
    </row>
    <row r="936" ht="12.75">
      <c r="H936" s="264"/>
    </row>
    <row r="937" ht="12.75">
      <c r="H937" s="264"/>
    </row>
    <row r="938" ht="12.75">
      <c r="H938" s="264"/>
    </row>
    <row r="939" ht="12.75">
      <c r="H939" s="264"/>
    </row>
    <row r="940" ht="12.75">
      <c r="H940" s="264"/>
    </row>
    <row r="941" ht="12.75">
      <c r="H941" s="264"/>
    </row>
    <row r="942" ht="12.75">
      <c r="H942" s="264"/>
    </row>
    <row r="943" ht="12.75">
      <c r="H943" s="264"/>
    </row>
    <row r="944" ht="12.75">
      <c r="H944" s="264"/>
    </row>
    <row r="945" ht="12.75">
      <c r="H945" s="264"/>
    </row>
    <row r="946" ht="12.75">
      <c r="H946" s="264"/>
    </row>
    <row r="947" ht="12.75">
      <c r="H947" s="264"/>
    </row>
    <row r="948" ht="12.75">
      <c r="H948" s="264"/>
    </row>
    <row r="949" ht="12.75">
      <c r="H949" s="264"/>
    </row>
    <row r="950" ht="12.75">
      <c r="H950" s="264"/>
    </row>
    <row r="951" ht="12.75">
      <c r="H951" s="264"/>
    </row>
    <row r="952" ht="12.75">
      <c r="H952" s="264"/>
    </row>
    <row r="953" ht="12.75">
      <c r="H953" s="264"/>
    </row>
    <row r="954" ht="12.75">
      <c r="H954" s="264"/>
    </row>
    <row r="955" ht="12.75">
      <c r="H955" s="264"/>
    </row>
    <row r="956" ht="12.75">
      <c r="H956" s="264"/>
    </row>
    <row r="957" ht="12.75">
      <c r="H957" s="264"/>
    </row>
    <row r="958" ht="12.75">
      <c r="H958" s="264"/>
    </row>
    <row r="959" ht="12.75">
      <c r="H959" s="264"/>
    </row>
    <row r="960" ht="12.75">
      <c r="H960" s="264"/>
    </row>
    <row r="961" ht="12.75">
      <c r="H961" s="264"/>
    </row>
    <row r="962" ht="12.75">
      <c r="H962" s="264"/>
    </row>
    <row r="963" ht="12.75">
      <c r="H963" s="264"/>
    </row>
    <row r="964" ht="12.75">
      <c r="H964" s="264"/>
    </row>
    <row r="965" ht="12.75">
      <c r="H965" s="264"/>
    </row>
    <row r="966" ht="12.75">
      <c r="H966" s="264"/>
    </row>
    <row r="967" ht="12.75">
      <c r="H967" s="264"/>
    </row>
    <row r="968" ht="12.75">
      <c r="H968" s="264"/>
    </row>
    <row r="969" ht="12.75">
      <c r="H969" s="264"/>
    </row>
    <row r="970" ht="12.75">
      <c r="H970" s="264"/>
    </row>
    <row r="971" ht="12.75">
      <c r="H971" s="264"/>
    </row>
    <row r="972" ht="12.75">
      <c r="H972" s="264"/>
    </row>
    <row r="973" ht="12.75">
      <c r="H973" s="264"/>
    </row>
    <row r="974" ht="12.75">
      <c r="H974" s="264"/>
    </row>
    <row r="975" ht="12.75">
      <c r="H975" s="264"/>
    </row>
    <row r="976" ht="12.75">
      <c r="H976" s="264"/>
    </row>
    <row r="977" ht="12.75">
      <c r="H977" s="264"/>
    </row>
    <row r="978" ht="12.75">
      <c r="H978" s="264"/>
    </row>
    <row r="979" ht="12.75">
      <c r="H979" s="264"/>
    </row>
    <row r="980" ht="12.75">
      <c r="H980" s="264"/>
    </row>
    <row r="981" ht="12.75">
      <c r="H981" s="264"/>
    </row>
    <row r="982" ht="12.75">
      <c r="H982" s="264"/>
    </row>
    <row r="983" ht="12.75">
      <c r="H983" s="264"/>
    </row>
    <row r="984" ht="12.75">
      <c r="H984" s="264"/>
    </row>
    <row r="985" ht="12.75">
      <c r="H985" s="264"/>
    </row>
    <row r="986" ht="12.75">
      <c r="H986" s="264"/>
    </row>
    <row r="987" ht="12.75">
      <c r="H987" s="264"/>
    </row>
    <row r="988" ht="12.75">
      <c r="H988" s="264"/>
    </row>
    <row r="989" ht="12.75">
      <c r="H989" s="264"/>
    </row>
    <row r="990" ht="12.75">
      <c r="H990" s="264"/>
    </row>
    <row r="991" ht="12.75">
      <c r="H991" s="264"/>
    </row>
    <row r="992" ht="12.75">
      <c r="H992" s="264"/>
    </row>
    <row r="993" ht="12.75">
      <c r="H993" s="264"/>
    </row>
    <row r="994" ht="12.75">
      <c r="H994" s="264"/>
    </row>
    <row r="995" ht="12.75">
      <c r="H995" s="264"/>
    </row>
    <row r="996" ht="12.75">
      <c r="H996" s="264"/>
    </row>
    <row r="997" ht="12.75">
      <c r="H997" s="264"/>
    </row>
    <row r="998" ht="12.75">
      <c r="H998" s="264"/>
    </row>
    <row r="999" ht="12.75">
      <c r="H999" s="264"/>
    </row>
    <row r="1000" ht="12.75">
      <c r="H1000" s="264"/>
    </row>
    <row r="1001" ht="12.75">
      <c r="H1001" s="264"/>
    </row>
    <row r="1002" ht="12.75">
      <c r="H1002" s="264"/>
    </row>
    <row r="1003" ht="12.75">
      <c r="H1003" s="264"/>
    </row>
    <row r="1004" ht="12.75">
      <c r="H1004" s="264"/>
    </row>
    <row r="1005" ht="12.75">
      <c r="H1005" s="264"/>
    </row>
    <row r="1006" ht="12.75">
      <c r="H1006" s="264"/>
    </row>
    <row r="1007" ht="12.75">
      <c r="H1007" s="264"/>
    </row>
    <row r="1008" ht="12.75">
      <c r="H1008" s="264"/>
    </row>
    <row r="1009" ht="12.75">
      <c r="H1009" s="264"/>
    </row>
    <row r="1010" ht="12.75">
      <c r="H1010" s="264"/>
    </row>
    <row r="1011" ht="12.75">
      <c r="H1011" s="264"/>
    </row>
    <row r="1012" ht="12.75">
      <c r="H1012" s="264"/>
    </row>
    <row r="1013" ht="12.75">
      <c r="H1013" s="264"/>
    </row>
    <row r="1014" ht="12.75">
      <c r="H1014" s="264"/>
    </row>
    <row r="1015" ht="12.75">
      <c r="H1015" s="264"/>
    </row>
    <row r="1016" ht="12.75">
      <c r="H1016" s="264"/>
    </row>
    <row r="1017" ht="12.75">
      <c r="H1017" s="264"/>
    </row>
    <row r="1018" ht="12.75">
      <c r="H1018" s="264"/>
    </row>
    <row r="1019" ht="12.75">
      <c r="H1019" s="264"/>
    </row>
    <row r="1020" ht="12.75">
      <c r="H1020" s="264"/>
    </row>
    <row r="1021" ht="12.75">
      <c r="H1021" s="264"/>
    </row>
    <row r="1022" ht="12.75">
      <c r="H1022" s="264"/>
    </row>
    <row r="1023" ht="12.75">
      <c r="H1023" s="264"/>
    </row>
    <row r="1024" ht="12.75">
      <c r="H1024" s="264"/>
    </row>
    <row r="1025" ht="12.75">
      <c r="H1025" s="264"/>
    </row>
    <row r="1026" ht="12.75">
      <c r="H1026" s="264"/>
    </row>
    <row r="1027" ht="12.75">
      <c r="H1027" s="264"/>
    </row>
    <row r="1028" ht="12.75">
      <c r="H1028" s="264"/>
    </row>
    <row r="1029" ht="12.75">
      <c r="H1029" s="264"/>
    </row>
    <row r="1030" ht="12.75">
      <c r="H1030" s="264"/>
    </row>
    <row r="1031" ht="12.75">
      <c r="H1031" s="264"/>
    </row>
    <row r="1032" ht="12.75">
      <c r="H1032" s="264"/>
    </row>
    <row r="1033" ht="12.75">
      <c r="H1033" s="264"/>
    </row>
    <row r="1034" ht="12.75">
      <c r="H1034" s="264"/>
    </row>
    <row r="1035" ht="12.75">
      <c r="H1035" s="264"/>
    </row>
    <row r="1036" ht="12.75">
      <c r="H1036" s="264"/>
    </row>
    <row r="1037" ht="12.75">
      <c r="H1037" s="264"/>
    </row>
    <row r="1038" ht="12.75">
      <c r="H1038" s="264"/>
    </row>
    <row r="1039" ht="12.75">
      <c r="H1039" s="264"/>
    </row>
    <row r="1040" ht="12.75">
      <c r="H1040" s="264"/>
    </row>
    <row r="1041" ht="12.75">
      <c r="H1041" s="264"/>
    </row>
    <row r="1042" ht="12.75">
      <c r="H1042" s="264"/>
    </row>
    <row r="1043" ht="12.75">
      <c r="H1043" s="264"/>
    </row>
    <row r="1044" ht="12.75">
      <c r="H1044" s="264"/>
    </row>
    <row r="1045" ht="12.75">
      <c r="H1045" s="264"/>
    </row>
    <row r="1046" ht="12.75">
      <c r="H1046" s="264"/>
    </row>
    <row r="1047" ht="12.75">
      <c r="H1047" s="264"/>
    </row>
    <row r="1048" ht="12.75">
      <c r="H1048" s="264"/>
    </row>
    <row r="1049" ht="12.75">
      <c r="H1049" s="264"/>
    </row>
    <row r="1050" ht="12.75">
      <c r="H1050" s="264"/>
    </row>
    <row r="1051" ht="12.75">
      <c r="H1051" s="264"/>
    </row>
    <row r="1052" ht="12.75">
      <c r="H1052" s="264"/>
    </row>
    <row r="1053" ht="12.75">
      <c r="H1053" s="264"/>
    </row>
    <row r="1054" ht="12.75">
      <c r="H1054" s="264"/>
    </row>
    <row r="1055" ht="12.75">
      <c r="H1055" s="264"/>
    </row>
    <row r="1056" ht="12.75">
      <c r="H1056" s="264"/>
    </row>
    <row r="1057" ht="12.75">
      <c r="H1057" s="264"/>
    </row>
    <row r="1058" ht="12.75">
      <c r="H1058" s="264"/>
    </row>
    <row r="1059" ht="12.75">
      <c r="H1059" s="264"/>
    </row>
    <row r="1060" ht="12.75">
      <c r="H1060" s="264"/>
    </row>
    <row r="1061" ht="12.75">
      <c r="H1061" s="264"/>
    </row>
    <row r="1062" ht="12.75">
      <c r="H1062" s="264"/>
    </row>
    <row r="1063" ht="12.75">
      <c r="H1063" s="264"/>
    </row>
    <row r="1064" ht="12.75">
      <c r="H1064" s="264"/>
    </row>
    <row r="1065" ht="12.75">
      <c r="H1065" s="264"/>
    </row>
    <row r="1066" ht="12.75">
      <c r="H1066" s="264"/>
    </row>
    <row r="1067" ht="12.75">
      <c r="H1067" s="264"/>
    </row>
    <row r="1068" ht="12.75">
      <c r="H1068" s="264"/>
    </row>
    <row r="1069" ht="12.75">
      <c r="H1069" s="264"/>
    </row>
    <row r="1070" ht="12.75">
      <c r="H1070" s="264"/>
    </row>
    <row r="1071" ht="12.75">
      <c r="H1071" s="264"/>
    </row>
    <row r="1072" ht="12.75">
      <c r="H1072" s="264"/>
    </row>
    <row r="1073" ht="12.75">
      <c r="H1073" s="264"/>
    </row>
    <row r="1074" ht="12.75">
      <c r="H1074" s="264"/>
    </row>
    <row r="1075" ht="12.75">
      <c r="H1075" s="264"/>
    </row>
    <row r="1076" ht="12.75">
      <c r="H1076" s="264"/>
    </row>
    <row r="1077" ht="12.75">
      <c r="H1077" s="264"/>
    </row>
    <row r="1078" ht="12.75">
      <c r="H1078" s="264"/>
    </row>
    <row r="1079" ht="12.75">
      <c r="H1079" s="264"/>
    </row>
    <row r="1080" ht="12.75">
      <c r="H1080" s="264"/>
    </row>
    <row r="1081" ht="12.75">
      <c r="H1081" s="264"/>
    </row>
    <row r="1082" ht="12.75">
      <c r="H1082" s="264"/>
    </row>
    <row r="1083" ht="12.75">
      <c r="H1083" s="264"/>
    </row>
    <row r="1084" ht="12.75">
      <c r="H1084" s="264"/>
    </row>
    <row r="1085" ht="12.75">
      <c r="H1085" s="264"/>
    </row>
    <row r="1086" ht="12.75">
      <c r="H1086" s="264"/>
    </row>
    <row r="1087" ht="12.75">
      <c r="H1087" s="264"/>
    </row>
    <row r="1088" ht="12.75">
      <c r="H1088" s="264"/>
    </row>
    <row r="1089" ht="12.75">
      <c r="H1089" s="264"/>
    </row>
    <row r="1090" ht="12.75">
      <c r="H1090" s="264"/>
    </row>
    <row r="1091" ht="12.75">
      <c r="H1091" s="264"/>
    </row>
    <row r="1092" ht="12.75">
      <c r="H1092" s="264"/>
    </row>
    <row r="1093" ht="12.75">
      <c r="H1093" s="264"/>
    </row>
    <row r="1094" ht="12.75">
      <c r="H1094" s="264"/>
    </row>
    <row r="1095" ht="12.75">
      <c r="H1095" s="264"/>
    </row>
    <row r="1096" ht="12.75">
      <c r="H1096" s="264"/>
    </row>
    <row r="1097" ht="12.75">
      <c r="H1097" s="264"/>
    </row>
    <row r="1098" ht="12.75">
      <c r="H1098" s="264"/>
    </row>
    <row r="1099" ht="12.75">
      <c r="H1099" s="264"/>
    </row>
    <row r="1100" ht="12.75">
      <c r="H1100" s="264"/>
    </row>
    <row r="1101" ht="12.75">
      <c r="H1101" s="264"/>
    </row>
    <row r="1102" ht="12.75">
      <c r="H1102" s="264"/>
    </row>
    <row r="1103" ht="12.75">
      <c r="H1103" s="264"/>
    </row>
    <row r="1104" ht="12.75">
      <c r="H1104" s="264"/>
    </row>
    <row r="1105" ht="12.75">
      <c r="H1105" s="264"/>
    </row>
    <row r="1106" ht="12.75">
      <c r="H1106" s="264"/>
    </row>
    <row r="1107" ht="12.75">
      <c r="H1107" s="264"/>
    </row>
    <row r="1108" ht="12.75">
      <c r="H1108" s="264"/>
    </row>
    <row r="1109" ht="12.75">
      <c r="H1109" s="264"/>
    </row>
    <row r="1110" ht="12.75">
      <c r="H1110" s="264"/>
    </row>
    <row r="1111" ht="12.75">
      <c r="H1111" s="264"/>
    </row>
    <row r="1112" ht="12.75">
      <c r="H1112" s="264"/>
    </row>
    <row r="1113" ht="12.75">
      <c r="H1113" s="264"/>
    </row>
    <row r="1114" ht="12.75">
      <c r="H1114" s="264"/>
    </row>
    <row r="1115" ht="12.75">
      <c r="H1115" s="264"/>
    </row>
    <row r="1116" ht="12.75">
      <c r="H1116" s="264"/>
    </row>
    <row r="1117" ht="12.75">
      <c r="H1117" s="264"/>
    </row>
    <row r="1118" ht="12.75">
      <c r="H1118" s="264"/>
    </row>
    <row r="1119" ht="12.75">
      <c r="H1119" s="264"/>
    </row>
    <row r="1120" ht="12.75">
      <c r="H1120" s="264"/>
    </row>
    <row r="1121" ht="12.75">
      <c r="H1121" s="264"/>
    </row>
    <row r="1122" ht="12.75">
      <c r="H1122" s="264"/>
    </row>
    <row r="1123" ht="12.75">
      <c r="H1123" s="264"/>
    </row>
    <row r="1124" ht="12.75">
      <c r="H1124" s="264"/>
    </row>
    <row r="1125" ht="12.75">
      <c r="H1125" s="264"/>
    </row>
    <row r="1126" ht="12.75">
      <c r="H1126" s="264"/>
    </row>
    <row r="1127" ht="12.75">
      <c r="H1127" s="264"/>
    </row>
    <row r="1128" ht="12.75">
      <c r="H1128" s="264"/>
    </row>
    <row r="1129" ht="12.75">
      <c r="H1129" s="264"/>
    </row>
    <row r="1130" ht="12.75">
      <c r="H1130" s="264"/>
    </row>
    <row r="1131" ht="12.75">
      <c r="H1131" s="264"/>
    </row>
    <row r="1132" ht="12.75">
      <c r="H1132" s="264"/>
    </row>
    <row r="1133" ht="12.75">
      <c r="H1133" s="264"/>
    </row>
    <row r="1134" ht="12.75">
      <c r="H1134" s="264"/>
    </row>
    <row r="1135" ht="12.75">
      <c r="H1135" s="264"/>
    </row>
    <row r="1136" ht="12.75">
      <c r="H1136" s="264"/>
    </row>
    <row r="1137" ht="12.75">
      <c r="H1137" s="264"/>
    </row>
    <row r="1138" ht="12.75">
      <c r="H1138" s="264"/>
    </row>
    <row r="1139" ht="12.75">
      <c r="H1139" s="264"/>
    </row>
    <row r="1140" ht="12.75">
      <c r="H1140" s="264"/>
    </row>
    <row r="1141" ht="12.75">
      <c r="H1141" s="264"/>
    </row>
    <row r="1142" ht="12.75">
      <c r="H1142" s="264"/>
    </row>
    <row r="1143" ht="12.75">
      <c r="H1143" s="264"/>
    </row>
    <row r="1144" ht="12.75">
      <c r="H1144" s="264"/>
    </row>
    <row r="1145" ht="12.75">
      <c r="H1145" s="264"/>
    </row>
    <row r="1146" ht="12.75">
      <c r="H1146" s="264"/>
    </row>
    <row r="1147" ht="12.75">
      <c r="H1147" s="264"/>
    </row>
    <row r="1148" ht="12.75">
      <c r="H1148" s="264"/>
    </row>
    <row r="1149" ht="12.75">
      <c r="H1149" s="264"/>
    </row>
    <row r="1150" ht="12.75">
      <c r="H1150" s="264"/>
    </row>
    <row r="1151" ht="12.75">
      <c r="H1151" s="264"/>
    </row>
    <row r="1152" ht="12.75">
      <c r="H1152" s="264"/>
    </row>
    <row r="1153" ht="12.75">
      <c r="H1153" s="264"/>
    </row>
    <row r="1154" ht="12.75">
      <c r="H1154" s="264"/>
    </row>
    <row r="1155" ht="12.75">
      <c r="H1155" s="264"/>
    </row>
    <row r="1156" ht="12.75">
      <c r="H1156" s="264"/>
    </row>
    <row r="1157" ht="12.75">
      <c r="H1157" s="264"/>
    </row>
    <row r="1158" ht="12.75">
      <c r="H1158" s="264"/>
    </row>
    <row r="1159" ht="12.75">
      <c r="H1159" s="264"/>
    </row>
    <row r="1160" ht="12.75">
      <c r="H1160" s="264"/>
    </row>
    <row r="1161" ht="12.75">
      <c r="H1161" s="264"/>
    </row>
    <row r="1162" ht="12.75">
      <c r="H1162" s="264"/>
    </row>
    <row r="1163" ht="12.75">
      <c r="H1163" s="264"/>
    </row>
    <row r="1164" ht="12.75">
      <c r="H1164" s="264"/>
    </row>
    <row r="1165" ht="12.75">
      <c r="H1165" s="264"/>
    </row>
    <row r="1166" ht="12.75">
      <c r="H1166" s="264"/>
    </row>
    <row r="1167" ht="12.75">
      <c r="H1167" s="264"/>
    </row>
    <row r="1168" ht="12.75">
      <c r="H1168" s="264"/>
    </row>
    <row r="1169" ht="12.75">
      <c r="H1169" s="264"/>
    </row>
    <row r="1170" ht="12.75">
      <c r="H1170" s="264"/>
    </row>
    <row r="1171" ht="12.75">
      <c r="H1171" s="264"/>
    </row>
    <row r="1172" ht="12.75">
      <c r="H1172" s="264"/>
    </row>
    <row r="1173" ht="12.75">
      <c r="H1173" s="264"/>
    </row>
    <row r="1174" ht="12.75">
      <c r="H1174" s="264"/>
    </row>
    <row r="1175" ht="12.75">
      <c r="H1175" s="264"/>
    </row>
    <row r="1176" ht="12.75">
      <c r="H1176" s="264"/>
    </row>
    <row r="1177" ht="12.75">
      <c r="H1177" s="264"/>
    </row>
    <row r="1178" ht="12.75">
      <c r="H1178" s="264"/>
    </row>
    <row r="1179" ht="12.75">
      <c r="H1179" s="264"/>
    </row>
    <row r="1180" ht="12.75">
      <c r="H1180" s="264"/>
    </row>
    <row r="1181" ht="12.75">
      <c r="H1181" s="264"/>
    </row>
    <row r="1182" ht="12.75">
      <c r="H1182" s="264"/>
    </row>
    <row r="1183" ht="12.75">
      <c r="H1183" s="264"/>
    </row>
    <row r="1184" ht="12.75">
      <c r="H1184" s="264"/>
    </row>
    <row r="1185" ht="12.75">
      <c r="H1185" s="264"/>
    </row>
    <row r="1186" ht="12.75">
      <c r="H1186" s="264"/>
    </row>
    <row r="1187" ht="12.75">
      <c r="H1187" s="264"/>
    </row>
    <row r="1188" ht="12.75">
      <c r="H1188" s="264"/>
    </row>
    <row r="1189" ht="12.75">
      <c r="H1189" s="264"/>
    </row>
    <row r="1190" ht="12.75">
      <c r="H1190" s="264"/>
    </row>
    <row r="1191" ht="12.75">
      <c r="H1191" s="264"/>
    </row>
    <row r="1192" ht="12.75">
      <c r="H1192" s="264"/>
    </row>
    <row r="1193" ht="12.75">
      <c r="H1193" s="264"/>
    </row>
    <row r="1194" ht="12.75">
      <c r="H1194" s="264"/>
    </row>
    <row r="1195" ht="12.75">
      <c r="H1195" s="264"/>
    </row>
    <row r="1196" ht="12.75">
      <c r="H1196" s="264"/>
    </row>
    <row r="1197" ht="12.75">
      <c r="H1197" s="264"/>
    </row>
    <row r="1198" ht="12.75">
      <c r="H1198" s="264"/>
    </row>
    <row r="1199" ht="12.75">
      <c r="H1199" s="264"/>
    </row>
    <row r="1200" ht="12.75">
      <c r="H1200" s="264"/>
    </row>
    <row r="1201" ht="12.75">
      <c r="H1201" s="264"/>
    </row>
    <row r="1202" ht="12.75">
      <c r="H1202" s="264"/>
    </row>
    <row r="1203" ht="12.75">
      <c r="H1203" s="264"/>
    </row>
    <row r="1204" ht="12.75">
      <c r="H1204" s="264"/>
    </row>
    <row r="1205" ht="12.75">
      <c r="H1205" s="264"/>
    </row>
    <row r="1206" ht="12.75">
      <c r="H1206" s="264"/>
    </row>
    <row r="1207" ht="12.75">
      <c r="H1207" s="264"/>
    </row>
    <row r="1208" ht="12.75">
      <c r="H1208" s="264"/>
    </row>
    <row r="1209" ht="12.75">
      <c r="H1209" s="264"/>
    </row>
    <row r="1210" ht="12.75">
      <c r="H1210" s="264"/>
    </row>
    <row r="1211" ht="12.75">
      <c r="H1211" s="264"/>
    </row>
    <row r="1212" ht="12.75">
      <c r="H1212" s="264"/>
    </row>
    <row r="1213" ht="12.75">
      <c r="H1213" s="264"/>
    </row>
    <row r="1214" ht="12.75">
      <c r="H1214" s="264"/>
    </row>
    <row r="1215" ht="12.75">
      <c r="H1215" s="264"/>
    </row>
    <row r="1216" ht="12.75">
      <c r="H1216" s="264"/>
    </row>
    <row r="1217" ht="12.75">
      <c r="H1217" s="264"/>
    </row>
    <row r="1218" ht="12.75">
      <c r="H1218" s="264"/>
    </row>
    <row r="1219" ht="12.75">
      <c r="H1219" s="264"/>
    </row>
    <row r="1220" ht="12.75">
      <c r="H1220" s="264"/>
    </row>
    <row r="1221" ht="12.75">
      <c r="H1221" s="264"/>
    </row>
    <row r="1222" ht="12.75">
      <c r="H1222" s="264"/>
    </row>
    <row r="1223" ht="12.75">
      <c r="H1223" s="264"/>
    </row>
    <row r="1224" ht="12.75">
      <c r="H1224" s="264"/>
    </row>
    <row r="1225" ht="12.75">
      <c r="H1225" s="264"/>
    </row>
    <row r="1226" ht="12.75">
      <c r="H1226" s="264"/>
    </row>
    <row r="1227" ht="12.75">
      <c r="H1227" s="264"/>
    </row>
    <row r="1228" ht="12.75">
      <c r="H1228" s="264"/>
    </row>
    <row r="1229" ht="12.75">
      <c r="H1229" s="264"/>
    </row>
    <row r="1230" ht="12.75">
      <c r="H1230" s="264"/>
    </row>
    <row r="1231" ht="12.75">
      <c r="H1231" s="264"/>
    </row>
    <row r="1232" ht="12.75">
      <c r="H1232" s="264"/>
    </row>
    <row r="1233" ht="12.75">
      <c r="H1233" s="264"/>
    </row>
    <row r="1234" ht="12.75">
      <c r="H1234" s="264"/>
    </row>
    <row r="1235" ht="12.75">
      <c r="H1235" s="264"/>
    </row>
    <row r="1236" ht="12.75">
      <c r="H1236" s="264"/>
    </row>
    <row r="1237" ht="12.75">
      <c r="H1237" s="264"/>
    </row>
    <row r="1238" ht="12.75">
      <c r="H1238" s="264"/>
    </row>
    <row r="1239" ht="12.75">
      <c r="H1239" s="264"/>
    </row>
    <row r="1240" ht="12.75">
      <c r="H1240" s="264"/>
    </row>
    <row r="1241" ht="12.75">
      <c r="H1241" s="264"/>
    </row>
    <row r="1242" ht="12.75">
      <c r="H1242" s="264"/>
    </row>
    <row r="1243" ht="12.75">
      <c r="H1243" s="264"/>
    </row>
    <row r="1244" ht="12.75">
      <c r="H1244" s="264"/>
    </row>
    <row r="1245" ht="12.75">
      <c r="H1245" s="264"/>
    </row>
    <row r="1246" ht="12.75">
      <c r="H1246" s="264"/>
    </row>
    <row r="1247" ht="12.75">
      <c r="H1247" s="264"/>
    </row>
    <row r="1248" ht="12.75">
      <c r="H1248" s="264"/>
    </row>
    <row r="1249" ht="12.75">
      <c r="H1249" s="264"/>
    </row>
    <row r="1250" ht="12.75">
      <c r="H1250" s="264"/>
    </row>
    <row r="1251" ht="12.75">
      <c r="H1251" s="264"/>
    </row>
    <row r="1252" ht="12.75">
      <c r="H1252" s="264"/>
    </row>
    <row r="1253" ht="12.75">
      <c r="H1253" s="264"/>
    </row>
    <row r="1254" ht="12.75">
      <c r="H1254" s="264"/>
    </row>
    <row r="1255" ht="12.75">
      <c r="H1255" s="264"/>
    </row>
    <row r="1256" ht="12.75">
      <c r="H1256" s="264"/>
    </row>
    <row r="1257" ht="12.75">
      <c r="H1257" s="264"/>
    </row>
    <row r="1258" ht="12.75">
      <c r="H1258" s="264"/>
    </row>
    <row r="1259" ht="12.75">
      <c r="H1259" s="264"/>
    </row>
    <row r="1260" ht="12.75">
      <c r="H1260" s="264"/>
    </row>
    <row r="1261" ht="12.75">
      <c r="H1261" s="264"/>
    </row>
    <row r="1262" ht="12.75">
      <c r="H1262" s="264"/>
    </row>
    <row r="1263" ht="12.75">
      <c r="H1263" s="264"/>
    </row>
    <row r="1264" ht="12.75">
      <c r="H1264" s="264"/>
    </row>
    <row r="1265" ht="12.75">
      <c r="H1265" s="264"/>
    </row>
    <row r="1266" ht="12.75">
      <c r="H1266" s="264"/>
    </row>
    <row r="1267" ht="12.75">
      <c r="H1267" s="264"/>
    </row>
    <row r="1268" ht="12.75">
      <c r="H1268" s="264"/>
    </row>
    <row r="1269" ht="12.75">
      <c r="H1269" s="264"/>
    </row>
    <row r="1270" ht="12.75">
      <c r="H1270" s="264"/>
    </row>
    <row r="1271" ht="12.75">
      <c r="H1271" s="264"/>
    </row>
    <row r="1272" ht="12.75">
      <c r="H1272" s="264"/>
    </row>
    <row r="1273" ht="12.75">
      <c r="H1273" s="264"/>
    </row>
    <row r="1274" ht="12.75">
      <c r="H1274" s="264"/>
    </row>
    <row r="1275" ht="12.75">
      <c r="H1275" s="264"/>
    </row>
    <row r="1276" ht="12.75">
      <c r="H1276" s="264"/>
    </row>
    <row r="1277" ht="12.75">
      <c r="H1277" s="264"/>
    </row>
    <row r="1278" ht="12.75">
      <c r="H1278" s="264"/>
    </row>
    <row r="1279" ht="12.75">
      <c r="H1279" s="264"/>
    </row>
    <row r="1280" ht="12.75">
      <c r="H1280" s="264"/>
    </row>
    <row r="1281" ht="12.75">
      <c r="H1281" s="264"/>
    </row>
    <row r="1282" ht="12.75">
      <c r="H1282" s="264"/>
    </row>
    <row r="1283" ht="12.75">
      <c r="H1283" s="264"/>
    </row>
    <row r="1284" ht="12.75">
      <c r="H1284" s="264"/>
    </row>
    <row r="1285" ht="12.75">
      <c r="H1285" s="264"/>
    </row>
    <row r="1286" ht="12.75">
      <c r="H1286" s="264"/>
    </row>
    <row r="1287" ht="12.75">
      <c r="H1287" s="264"/>
    </row>
    <row r="1288" ht="12.75">
      <c r="H1288" s="264"/>
    </row>
    <row r="1289" ht="12.75">
      <c r="H1289" s="264"/>
    </row>
    <row r="1290" ht="12.75">
      <c r="H1290" s="264"/>
    </row>
    <row r="1291" ht="12.75">
      <c r="H1291" s="264"/>
    </row>
    <row r="1292" ht="12.75">
      <c r="H1292" s="264"/>
    </row>
    <row r="1293" ht="12.75">
      <c r="H1293" s="264"/>
    </row>
    <row r="1294" ht="12.75">
      <c r="H1294" s="264"/>
    </row>
    <row r="1295" ht="12.75">
      <c r="H1295" s="264"/>
    </row>
    <row r="1296" ht="12.75">
      <c r="H1296" s="264"/>
    </row>
    <row r="1297" ht="12.75">
      <c r="H1297" s="264"/>
    </row>
    <row r="1298" ht="12.75">
      <c r="H1298" s="264"/>
    </row>
    <row r="1299" ht="12.75">
      <c r="H1299" s="264"/>
    </row>
    <row r="1300" ht="12.75">
      <c r="H1300" s="264"/>
    </row>
    <row r="1301" ht="12.75">
      <c r="H1301" s="264"/>
    </row>
    <row r="1302" ht="12.75">
      <c r="H1302" s="264"/>
    </row>
    <row r="1303" ht="12.75">
      <c r="H1303" s="264"/>
    </row>
    <row r="1304" ht="12.75">
      <c r="H1304" s="264"/>
    </row>
    <row r="1305" ht="12.75">
      <c r="H1305" s="264"/>
    </row>
    <row r="1306" ht="12.75">
      <c r="H1306" s="264"/>
    </row>
    <row r="1307" ht="12.75">
      <c r="H1307" s="264"/>
    </row>
    <row r="1308" ht="12.75">
      <c r="H1308" s="264"/>
    </row>
    <row r="1309" ht="12.75">
      <c r="H1309" s="264"/>
    </row>
    <row r="1310" ht="12.75">
      <c r="H1310" s="264"/>
    </row>
    <row r="1311" ht="12.75">
      <c r="H1311" s="264"/>
    </row>
    <row r="1312" ht="12.75">
      <c r="H1312" s="264"/>
    </row>
    <row r="1313" ht="12.75">
      <c r="H1313" s="264"/>
    </row>
    <row r="1314" ht="12.75">
      <c r="H1314" s="264"/>
    </row>
    <row r="1315" ht="12.75">
      <c r="H1315" s="264"/>
    </row>
    <row r="1316" ht="12.75">
      <c r="H1316" s="264"/>
    </row>
    <row r="1317" ht="12.75">
      <c r="H1317" s="264"/>
    </row>
    <row r="1318" ht="12.75">
      <c r="H1318" s="264"/>
    </row>
    <row r="1319" ht="12.75">
      <c r="H1319" s="264"/>
    </row>
    <row r="1320" ht="12.75">
      <c r="H1320" s="264"/>
    </row>
    <row r="1321" ht="12.75">
      <c r="H1321" s="264"/>
    </row>
    <row r="1322" ht="12.75">
      <c r="H1322" s="264"/>
    </row>
    <row r="1323" ht="12.75">
      <c r="H1323" s="264"/>
    </row>
    <row r="1324" ht="12.75">
      <c r="H1324" s="264"/>
    </row>
    <row r="1325" ht="12.75">
      <c r="H1325" s="264"/>
    </row>
    <row r="1326" ht="12.75">
      <c r="H1326" s="264"/>
    </row>
    <row r="1327" ht="12.75">
      <c r="H1327" s="264"/>
    </row>
    <row r="1328" ht="12.75">
      <c r="H1328" s="264"/>
    </row>
    <row r="1329" ht="12.75">
      <c r="H1329" s="264"/>
    </row>
    <row r="1330" ht="12.75">
      <c r="H1330" s="264"/>
    </row>
    <row r="1331" ht="12.75">
      <c r="H1331" s="264"/>
    </row>
    <row r="1332" ht="12.75">
      <c r="H1332" s="264"/>
    </row>
    <row r="1333" ht="12.75">
      <c r="H1333" s="264"/>
    </row>
    <row r="1334" ht="12.75">
      <c r="H1334" s="264"/>
    </row>
    <row r="1335" ht="12.75">
      <c r="H1335" s="264"/>
    </row>
    <row r="1336" ht="12.75">
      <c r="H1336" s="264"/>
    </row>
    <row r="1337" ht="12.75">
      <c r="H1337" s="264"/>
    </row>
    <row r="1338" ht="12.75">
      <c r="H1338" s="264"/>
    </row>
    <row r="1339" ht="12.75">
      <c r="H1339" s="264"/>
    </row>
    <row r="1340" ht="12.75">
      <c r="H1340" s="264"/>
    </row>
    <row r="1341" ht="12.75">
      <c r="H1341" s="264"/>
    </row>
    <row r="1342" ht="12.75">
      <c r="H1342" s="264"/>
    </row>
    <row r="1343" ht="12.75">
      <c r="H1343" s="264"/>
    </row>
    <row r="1344" ht="12.75">
      <c r="H1344" s="264"/>
    </row>
    <row r="1345" ht="12.75">
      <c r="H1345" s="264"/>
    </row>
    <row r="1346" ht="12.75">
      <c r="H1346" s="264"/>
    </row>
    <row r="1347" ht="12.75">
      <c r="H1347" s="264"/>
    </row>
    <row r="1348" ht="12.75">
      <c r="H1348" s="264"/>
    </row>
    <row r="1349" ht="12.75">
      <c r="H1349" s="264"/>
    </row>
    <row r="1350" ht="12.75">
      <c r="H1350" s="264"/>
    </row>
    <row r="1351" ht="12.75">
      <c r="H1351" s="264"/>
    </row>
    <row r="1352" ht="12.75">
      <c r="H1352" s="264"/>
    </row>
    <row r="1353" ht="12.75">
      <c r="H1353" s="264"/>
    </row>
    <row r="1354" ht="12.75">
      <c r="H1354" s="264"/>
    </row>
    <row r="1355" ht="12.75">
      <c r="H1355" s="264"/>
    </row>
    <row r="1356" ht="12.75">
      <c r="H1356" s="264"/>
    </row>
    <row r="1357" ht="12.75">
      <c r="H1357" s="264"/>
    </row>
    <row r="1358" ht="12.75">
      <c r="H1358" s="264"/>
    </row>
    <row r="1359" ht="12.75">
      <c r="H1359" s="264"/>
    </row>
    <row r="1360" ht="12.75">
      <c r="H1360" s="264"/>
    </row>
    <row r="1361" ht="12.75">
      <c r="H1361" s="264"/>
    </row>
    <row r="1362" ht="12.75">
      <c r="H1362" s="264"/>
    </row>
    <row r="1363" ht="12.75">
      <c r="H1363" s="264"/>
    </row>
    <row r="1364" ht="12.75">
      <c r="H1364" s="264"/>
    </row>
    <row r="1365" ht="12.75">
      <c r="H1365" s="264"/>
    </row>
    <row r="1366" ht="12.75">
      <c r="H1366" s="264"/>
    </row>
    <row r="1367" ht="12.75">
      <c r="H1367" s="264"/>
    </row>
    <row r="1368" ht="12.75">
      <c r="H1368" s="264"/>
    </row>
    <row r="1369" ht="12.75">
      <c r="H1369" s="264"/>
    </row>
    <row r="1370" ht="12.75">
      <c r="H1370" s="264"/>
    </row>
    <row r="1371" ht="12.75">
      <c r="H1371" s="264"/>
    </row>
    <row r="1372" ht="12.75">
      <c r="H1372" s="264"/>
    </row>
    <row r="1373" ht="12.75">
      <c r="H1373" s="264"/>
    </row>
    <row r="1374" ht="12.75">
      <c r="H1374" s="264"/>
    </row>
    <row r="1375" ht="12.75">
      <c r="H1375" s="264"/>
    </row>
    <row r="1376" ht="12.75">
      <c r="H1376" s="264"/>
    </row>
    <row r="1377" ht="12.75">
      <c r="H1377" s="264"/>
    </row>
    <row r="1378" ht="12.75">
      <c r="H1378" s="264"/>
    </row>
    <row r="1379" ht="12.75">
      <c r="H1379" s="264"/>
    </row>
    <row r="1380" ht="12.75">
      <c r="H1380" s="264"/>
    </row>
    <row r="1381" ht="12.75">
      <c r="H1381" s="264"/>
    </row>
    <row r="1382" ht="12.75">
      <c r="H1382" s="264"/>
    </row>
    <row r="1383" ht="12.75">
      <c r="H1383" s="264"/>
    </row>
    <row r="1384" ht="12.75">
      <c r="H1384" s="264"/>
    </row>
    <row r="1385" ht="12.75">
      <c r="H1385" s="264"/>
    </row>
    <row r="1386" ht="12.75">
      <c r="H1386" s="264"/>
    </row>
    <row r="1387" ht="12.75">
      <c r="H1387" s="264"/>
    </row>
    <row r="1388" ht="12.75">
      <c r="H1388" s="264"/>
    </row>
    <row r="1389" ht="12.75">
      <c r="H1389" s="264"/>
    </row>
    <row r="1390" ht="12.75">
      <c r="H1390" s="264"/>
    </row>
    <row r="1391" ht="12.75">
      <c r="H1391" s="264"/>
    </row>
    <row r="1392" ht="12.75">
      <c r="H1392" s="264"/>
    </row>
    <row r="1393" ht="12.75">
      <c r="H1393" s="264"/>
    </row>
    <row r="1394" ht="12.75">
      <c r="H1394" s="264"/>
    </row>
    <row r="1395" ht="12.75">
      <c r="H1395" s="264"/>
    </row>
    <row r="1396" ht="12.75">
      <c r="H1396" s="264"/>
    </row>
    <row r="1397" ht="12.75">
      <c r="H1397" s="264"/>
    </row>
    <row r="1398" ht="12.75">
      <c r="H1398" s="264"/>
    </row>
    <row r="1399" ht="12.75">
      <c r="H1399" s="264"/>
    </row>
    <row r="1400" ht="12.75">
      <c r="H1400" s="264"/>
    </row>
    <row r="1401" ht="12.75">
      <c r="H1401" s="264"/>
    </row>
    <row r="1402" ht="12.75">
      <c r="H1402" s="264"/>
    </row>
    <row r="1403" ht="12.75">
      <c r="H1403" s="264"/>
    </row>
    <row r="1404" ht="12.75">
      <c r="H1404" s="264"/>
    </row>
    <row r="1405" ht="12.75">
      <c r="H1405" s="264"/>
    </row>
    <row r="1406" ht="12.75">
      <c r="H1406" s="264"/>
    </row>
    <row r="1407" ht="12.75">
      <c r="H1407" s="264"/>
    </row>
    <row r="1408" ht="12.75">
      <c r="H1408" s="264"/>
    </row>
    <row r="1409" ht="12.75">
      <c r="H1409" s="264"/>
    </row>
    <row r="1410" ht="12.75">
      <c r="H1410" s="264"/>
    </row>
    <row r="1411" ht="12.75">
      <c r="H1411" s="264"/>
    </row>
    <row r="1412" ht="12.75">
      <c r="H1412" s="264"/>
    </row>
    <row r="1413" ht="12.75">
      <c r="H1413" s="264"/>
    </row>
    <row r="1414" ht="12.75">
      <c r="H1414" s="264"/>
    </row>
    <row r="1415" ht="12.75">
      <c r="H1415" s="264"/>
    </row>
    <row r="1416" ht="12.75">
      <c r="H1416" s="264"/>
    </row>
    <row r="1417" ht="12.75">
      <c r="H1417" s="264"/>
    </row>
    <row r="1418" ht="12.75">
      <c r="H1418" s="264"/>
    </row>
    <row r="1419" ht="12.75">
      <c r="H1419" s="264"/>
    </row>
    <row r="1420" ht="12.75">
      <c r="H1420" s="264"/>
    </row>
    <row r="1421" ht="12.75">
      <c r="H1421" s="264"/>
    </row>
    <row r="1422" ht="12.75">
      <c r="H1422" s="264"/>
    </row>
    <row r="1423" ht="12.75">
      <c r="H1423" s="264"/>
    </row>
    <row r="1424" ht="12.75">
      <c r="H1424" s="264"/>
    </row>
    <row r="1425" ht="12.75">
      <c r="H1425" s="264"/>
    </row>
    <row r="1426" ht="12.75">
      <c r="H1426" s="264"/>
    </row>
    <row r="1427" ht="12.75">
      <c r="H1427" s="264"/>
    </row>
    <row r="1428" ht="12.75">
      <c r="H1428" s="264"/>
    </row>
    <row r="1429" ht="12.75">
      <c r="H1429" s="264"/>
    </row>
    <row r="1430" ht="12.75">
      <c r="H1430" s="264"/>
    </row>
    <row r="1431" ht="12.75">
      <c r="H1431" s="264"/>
    </row>
    <row r="1432" ht="12.75">
      <c r="H1432" s="264"/>
    </row>
    <row r="1433" ht="12.75">
      <c r="H1433" s="264"/>
    </row>
    <row r="1434" ht="12.75">
      <c r="H1434" s="264"/>
    </row>
    <row r="1435" ht="12.75">
      <c r="H1435" s="264"/>
    </row>
    <row r="1436" ht="12.75">
      <c r="H1436" s="264"/>
    </row>
    <row r="1437" ht="12.75">
      <c r="H1437" s="264"/>
    </row>
    <row r="1438" ht="12.75">
      <c r="H1438" s="264"/>
    </row>
    <row r="1439" ht="12.75">
      <c r="H1439" s="264"/>
    </row>
    <row r="1440" ht="12.75">
      <c r="H1440" s="264"/>
    </row>
    <row r="1441" ht="12.75">
      <c r="H1441" s="264"/>
    </row>
    <row r="1442" ht="12.75">
      <c r="H1442" s="264"/>
    </row>
    <row r="1443" ht="12.75">
      <c r="H1443" s="264"/>
    </row>
    <row r="1444" ht="12.75">
      <c r="H1444" s="264"/>
    </row>
    <row r="1445" ht="12.75">
      <c r="H1445" s="264"/>
    </row>
    <row r="1446" ht="12.75">
      <c r="H1446" s="264"/>
    </row>
    <row r="1447" ht="12.75">
      <c r="H1447" s="264"/>
    </row>
    <row r="1448" ht="12.75">
      <c r="H1448" s="264"/>
    </row>
    <row r="1449" ht="12.75">
      <c r="H1449" s="264"/>
    </row>
    <row r="1450" ht="12.75">
      <c r="H1450" s="264"/>
    </row>
    <row r="1451" ht="12.75">
      <c r="H1451" s="264"/>
    </row>
  </sheetData>
  <mergeCells count="92">
    <mergeCell ref="H4:H5"/>
    <mergeCell ref="A13:A14"/>
    <mergeCell ref="A11:A12"/>
    <mergeCell ref="B11:B12"/>
    <mergeCell ref="C11:C12"/>
    <mergeCell ref="E4:E5"/>
    <mergeCell ref="F4:F5"/>
    <mergeCell ref="G4:G5"/>
    <mergeCell ref="E6:E7"/>
    <mergeCell ref="F6:F7"/>
    <mergeCell ref="G6:G7"/>
    <mergeCell ref="G13:G14"/>
    <mergeCell ref="H13:H14"/>
    <mergeCell ref="F11:F12"/>
    <mergeCell ref="G11:G12"/>
    <mergeCell ref="H11:H12"/>
    <mergeCell ref="H6:H7"/>
    <mergeCell ref="D13:D14"/>
    <mergeCell ref="E13:E14"/>
    <mergeCell ref="F13:F14"/>
    <mergeCell ref="E11:E12"/>
    <mergeCell ref="D11:D12"/>
    <mergeCell ref="E17:E18"/>
    <mergeCell ref="F17:F18"/>
    <mergeCell ref="A15:A16"/>
    <mergeCell ref="B15:B16"/>
    <mergeCell ref="E15:E16"/>
    <mergeCell ref="F15:F16"/>
    <mergeCell ref="D15:D16"/>
    <mergeCell ref="D17:D18"/>
    <mergeCell ref="E19:E20"/>
    <mergeCell ref="F19:F20"/>
    <mergeCell ref="B21:B22"/>
    <mergeCell ref="E21:E22"/>
    <mergeCell ref="F21:F22"/>
    <mergeCell ref="D19:D20"/>
    <mergeCell ref="D21:D22"/>
    <mergeCell ref="H15:H16"/>
    <mergeCell ref="G17:G18"/>
    <mergeCell ref="G21:G22"/>
    <mergeCell ref="H21:H22"/>
    <mergeCell ref="G15:G16"/>
    <mergeCell ref="H17:H18"/>
    <mergeCell ref="G19:G20"/>
    <mergeCell ref="H19:H20"/>
    <mergeCell ref="B6:B7"/>
    <mergeCell ref="C6:C7"/>
    <mergeCell ref="D6:D7"/>
    <mergeCell ref="A4:A5"/>
    <mergeCell ref="B4:B5"/>
    <mergeCell ref="C4:C5"/>
    <mergeCell ref="D4:D5"/>
    <mergeCell ref="A6:A7"/>
    <mergeCell ref="A8:A10"/>
    <mergeCell ref="B8:B10"/>
    <mergeCell ref="C8:C10"/>
    <mergeCell ref="D8:D10"/>
    <mergeCell ref="E8:E10"/>
    <mergeCell ref="F8:F10"/>
    <mergeCell ref="G8:G10"/>
    <mergeCell ref="H8:H10"/>
    <mergeCell ref="C13:C14"/>
    <mergeCell ref="C15:C16"/>
    <mergeCell ref="C17:C18"/>
    <mergeCell ref="A23:A24"/>
    <mergeCell ref="B23:B24"/>
    <mergeCell ref="C23:C24"/>
    <mergeCell ref="B19:B20"/>
    <mergeCell ref="B17:B18"/>
    <mergeCell ref="B13:B1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G27:G28"/>
    <mergeCell ref="H27:H28"/>
    <mergeCell ref="B27:B28"/>
    <mergeCell ref="A1:H1"/>
    <mergeCell ref="A2:H2"/>
    <mergeCell ref="A27:A28"/>
    <mergeCell ref="C27:C28"/>
    <mergeCell ref="E27:E28"/>
    <mergeCell ref="F27:F28"/>
    <mergeCell ref="H23:H24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H13"/>
  <sheetViews>
    <sheetView workbookViewId="0" topLeftCell="A1">
      <selection activeCell="A13" sqref="A13"/>
    </sheetView>
  </sheetViews>
  <sheetFormatPr defaultColWidth="9.140625" defaultRowHeight="12.75"/>
  <cols>
    <col min="1" max="1" width="35.7109375" style="2" customWidth="1"/>
    <col min="2" max="2" width="27.57421875" style="2" customWidth="1"/>
    <col min="3" max="3" width="26.28125" style="2" customWidth="1"/>
    <col min="4" max="4" width="18.7109375" style="2" customWidth="1"/>
    <col min="5" max="5" width="9.140625" style="2" customWidth="1"/>
    <col min="6" max="6" width="9.140625" style="5" customWidth="1"/>
    <col min="7" max="16384" width="9.140625" style="2" customWidth="1"/>
  </cols>
  <sheetData>
    <row r="1" spans="1:4" ht="30" customHeight="1">
      <c r="A1" s="290" t="s">
        <v>101</v>
      </c>
      <c r="B1" s="290"/>
      <c r="C1" s="290"/>
      <c r="D1" s="59">
        <v>40071123</v>
      </c>
    </row>
    <row r="2" spans="1:8" ht="66.75" customHeight="1">
      <c r="A2" s="291" t="s">
        <v>139</v>
      </c>
      <c r="B2" s="291"/>
      <c r="C2" s="291"/>
      <c r="E2" s="43"/>
      <c r="F2" s="273"/>
      <c r="G2" s="43"/>
      <c r="H2" s="43"/>
    </row>
    <row r="3" spans="1:3" ht="15" customHeight="1">
      <c r="A3" s="36" t="s">
        <v>10</v>
      </c>
      <c r="B3" s="36" t="s">
        <v>31</v>
      </c>
      <c r="C3" s="36" t="s">
        <v>12</v>
      </c>
    </row>
    <row r="4" spans="1:3" ht="15" customHeight="1">
      <c r="A4" s="148" t="s">
        <v>102</v>
      </c>
      <c r="B4" s="211">
        <v>80</v>
      </c>
      <c r="C4" s="211">
        <v>40</v>
      </c>
    </row>
    <row r="5" spans="1:3" ht="15" customHeight="1">
      <c r="A5" s="148" t="s">
        <v>52</v>
      </c>
      <c r="B5" s="208">
        <v>16</v>
      </c>
      <c r="C5" s="208">
        <v>60</v>
      </c>
    </row>
    <row r="6" spans="1:3" ht="15" customHeight="1">
      <c r="A6" s="148" t="s">
        <v>103</v>
      </c>
      <c r="B6" s="158">
        <v>4</v>
      </c>
      <c r="C6" s="158">
        <v>4</v>
      </c>
    </row>
    <row r="7" spans="1:3" ht="15" customHeight="1">
      <c r="A7" s="34" t="s">
        <v>120</v>
      </c>
      <c r="B7" s="14">
        <f>SUM(B4:B6)</f>
        <v>100</v>
      </c>
      <c r="C7" s="14">
        <f>SUM(C4:C6)</f>
        <v>104</v>
      </c>
    </row>
    <row r="9" spans="1:5" ht="15.75">
      <c r="A9" s="324" t="s">
        <v>245</v>
      </c>
      <c r="B9" s="324"/>
      <c r="C9" s="324"/>
      <c r="D9" s="324"/>
      <c r="E9" s="324"/>
    </row>
    <row r="10" spans="1:5" ht="15">
      <c r="A10" s="268" t="s">
        <v>30</v>
      </c>
      <c r="B10" s="268" t="s">
        <v>242</v>
      </c>
      <c r="C10" s="268" t="s">
        <v>203</v>
      </c>
      <c r="D10" s="268" t="s">
        <v>110</v>
      </c>
      <c r="E10" s="268" t="s">
        <v>222</v>
      </c>
    </row>
    <row r="11" spans="1:5" ht="15">
      <c r="A11" s="271" t="s">
        <v>59</v>
      </c>
      <c r="B11" s="271" t="s">
        <v>243</v>
      </c>
      <c r="C11" s="271" t="s">
        <v>244</v>
      </c>
      <c r="D11" s="272">
        <v>41421</v>
      </c>
      <c r="E11" s="250" t="s">
        <v>246</v>
      </c>
    </row>
    <row r="12" spans="1:5" ht="15.75">
      <c r="A12" s="247"/>
      <c r="B12"/>
      <c r="C12"/>
      <c r="D12"/>
      <c r="E12"/>
    </row>
    <row r="13" spans="1:5" ht="15.75">
      <c r="A13" s="247"/>
      <c r="B13"/>
      <c r="C13"/>
      <c r="D13"/>
      <c r="E13"/>
    </row>
  </sheetData>
  <mergeCells count="3">
    <mergeCell ref="A2:C2"/>
    <mergeCell ref="A1:C1"/>
    <mergeCell ref="A9:E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AU34"/>
  <sheetViews>
    <sheetView workbookViewId="0" topLeftCell="A1">
      <selection activeCell="A32" sqref="A32"/>
    </sheetView>
  </sheetViews>
  <sheetFormatPr defaultColWidth="9.140625" defaultRowHeight="12.75"/>
  <cols>
    <col min="1" max="1" width="36.8515625" style="2" customWidth="1"/>
    <col min="2" max="2" width="15.7109375" style="2" customWidth="1"/>
    <col min="3" max="4" width="7.7109375" style="2" customWidth="1"/>
    <col min="5" max="5" width="9.28125" style="2" bestFit="1" customWidth="1"/>
    <col min="6" max="6" width="10.7109375" style="2" customWidth="1"/>
    <col min="7" max="7" width="9.28125" style="2" bestFit="1" customWidth="1"/>
    <col min="8" max="8" width="12.7109375" style="2" customWidth="1"/>
    <col min="9" max="9" width="9.28125" style="2" customWidth="1"/>
    <col min="10" max="10" width="14.421875" style="137" customWidth="1"/>
    <col min="11" max="11" width="12.7109375" style="137" customWidth="1"/>
    <col min="12" max="12" width="12.8515625" style="2" customWidth="1"/>
    <col min="13" max="16384" width="9.140625" style="2" customWidth="1"/>
  </cols>
  <sheetData>
    <row r="1" spans="1:41" s="19" customFormat="1" ht="30" customHeight="1">
      <c r="A1" s="290" t="s">
        <v>56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11" ht="43.5" customHeight="1">
      <c r="A2" s="291" t="s">
        <v>57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32.25" customHeight="1">
      <c r="A3" s="325" t="s">
        <v>121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30.75" customHeight="1">
      <c r="A4" s="7" t="s">
        <v>81</v>
      </c>
      <c r="B4" s="28" t="s">
        <v>31</v>
      </c>
      <c r="C4" s="28" t="s">
        <v>99</v>
      </c>
      <c r="D4" s="28" t="s">
        <v>100</v>
      </c>
      <c r="E4" s="28" t="s">
        <v>32</v>
      </c>
      <c r="F4" s="36" t="s">
        <v>33</v>
      </c>
      <c r="G4" s="36" t="s">
        <v>37</v>
      </c>
      <c r="H4" s="7" t="s">
        <v>13</v>
      </c>
      <c r="I4" s="7" t="s">
        <v>14</v>
      </c>
      <c r="J4" s="7" t="s">
        <v>15</v>
      </c>
      <c r="K4" s="7" t="s">
        <v>16</v>
      </c>
    </row>
    <row r="5" spans="1:11" ht="15" customHeight="1">
      <c r="A5" s="8" t="s">
        <v>93</v>
      </c>
      <c r="B5" s="158"/>
      <c r="C5" s="158"/>
      <c r="D5" s="158"/>
      <c r="E5" s="158"/>
      <c r="F5" s="158"/>
      <c r="G5" s="158"/>
      <c r="H5" s="158"/>
      <c r="I5" s="158"/>
      <c r="J5" s="200"/>
      <c r="K5" s="200"/>
    </row>
    <row r="6" spans="1:11" ht="15" customHeight="1">
      <c r="A6" s="279"/>
      <c r="B6" s="158">
        <v>1</v>
      </c>
      <c r="C6" s="158">
        <v>1</v>
      </c>
      <c r="D6" s="158"/>
      <c r="E6" s="158"/>
      <c r="F6" s="158">
        <v>1</v>
      </c>
      <c r="G6" s="158"/>
      <c r="H6" s="158"/>
      <c r="I6" s="214"/>
      <c r="J6" s="201">
        <v>300</v>
      </c>
      <c r="K6" s="164">
        <v>300</v>
      </c>
    </row>
    <row r="7" spans="1:11" ht="15" customHeight="1">
      <c r="A7" s="8" t="s">
        <v>157</v>
      </c>
      <c r="B7" s="158"/>
      <c r="C7" s="158"/>
      <c r="D7" s="158"/>
      <c r="E7" s="158"/>
      <c r="F7" s="158"/>
      <c r="G7" s="158"/>
      <c r="H7" s="158"/>
      <c r="I7" s="158"/>
      <c r="J7" s="200"/>
      <c r="K7" s="200"/>
    </row>
    <row r="8" spans="1:11" ht="15" customHeight="1">
      <c r="A8" s="279"/>
      <c r="B8" s="158">
        <v>1</v>
      </c>
      <c r="C8" s="158">
        <v>1</v>
      </c>
      <c r="D8" s="158"/>
      <c r="E8" s="158">
        <v>1</v>
      </c>
      <c r="F8" s="158"/>
      <c r="G8" s="158"/>
      <c r="H8" s="158"/>
      <c r="I8" s="214"/>
      <c r="J8" s="201"/>
      <c r="K8" s="164"/>
    </row>
    <row r="9" spans="1:11" ht="15" customHeight="1">
      <c r="A9" s="279"/>
      <c r="B9" s="158">
        <v>1</v>
      </c>
      <c r="C9" s="158">
        <v>1</v>
      </c>
      <c r="D9" s="158"/>
      <c r="E9" s="158">
        <v>1</v>
      </c>
      <c r="F9" s="158"/>
      <c r="G9" s="158">
        <v>1961</v>
      </c>
      <c r="H9" s="209">
        <v>40648</v>
      </c>
      <c r="I9" s="214"/>
      <c r="J9" s="201"/>
      <c r="K9" s="164"/>
    </row>
    <row r="10" spans="1:11" ht="15" customHeight="1">
      <c r="A10" s="8" t="s">
        <v>95</v>
      </c>
      <c r="B10" s="158"/>
      <c r="C10" s="158"/>
      <c r="D10" s="158"/>
      <c r="E10" s="158"/>
      <c r="F10" s="158"/>
      <c r="G10" s="158"/>
      <c r="H10" s="158"/>
      <c r="I10" s="158"/>
      <c r="J10" s="200"/>
      <c r="K10" s="200"/>
    </row>
    <row r="11" spans="1:11" ht="15" customHeight="1">
      <c r="A11" s="279"/>
      <c r="B11" s="158">
        <v>1</v>
      </c>
      <c r="C11" s="158">
        <v>1</v>
      </c>
      <c r="D11" s="158"/>
      <c r="E11" s="158"/>
      <c r="F11" s="158">
        <v>1</v>
      </c>
      <c r="G11" s="158">
        <v>1956</v>
      </c>
      <c r="H11" s="209">
        <v>40513</v>
      </c>
      <c r="I11" s="209"/>
      <c r="J11" s="201">
        <v>150</v>
      </c>
      <c r="K11" s="164">
        <v>150</v>
      </c>
    </row>
    <row r="12" spans="1:11" ht="15" customHeight="1">
      <c r="A12" s="105" t="s">
        <v>96</v>
      </c>
      <c r="B12" s="158"/>
      <c r="C12" s="158"/>
      <c r="D12" s="158"/>
      <c r="E12" s="158"/>
      <c r="F12" s="158"/>
      <c r="G12" s="158"/>
      <c r="H12" s="158"/>
      <c r="I12" s="158"/>
      <c r="J12" s="200"/>
      <c r="K12" s="200"/>
    </row>
    <row r="13" spans="1:11" ht="15" customHeight="1">
      <c r="A13" s="279"/>
      <c r="B13" s="158">
        <v>1</v>
      </c>
      <c r="C13" s="158">
        <v>1</v>
      </c>
      <c r="D13" s="158"/>
      <c r="E13" s="158">
        <v>1</v>
      </c>
      <c r="F13" s="158"/>
      <c r="G13" s="158">
        <v>1956</v>
      </c>
      <c r="H13" s="209">
        <v>40527</v>
      </c>
      <c r="I13" s="209"/>
      <c r="J13" s="201"/>
      <c r="K13" s="164"/>
    </row>
    <row r="14" spans="1:11" ht="15" customHeight="1">
      <c r="A14" s="279"/>
      <c r="B14" s="158">
        <v>1</v>
      </c>
      <c r="C14" s="158">
        <v>1</v>
      </c>
      <c r="D14" s="158"/>
      <c r="E14" s="158"/>
      <c r="F14" s="158">
        <v>1</v>
      </c>
      <c r="G14" s="158">
        <v>1975</v>
      </c>
      <c r="H14" s="209">
        <v>40687</v>
      </c>
      <c r="I14" s="209"/>
      <c r="J14" s="201"/>
      <c r="K14" s="164"/>
    </row>
    <row r="15" spans="1:11" ht="15" customHeight="1">
      <c r="A15" s="95" t="s">
        <v>120</v>
      </c>
      <c r="B15" s="14">
        <f>SUM(B7:B14)</f>
        <v>5</v>
      </c>
      <c r="C15" s="14">
        <v>5</v>
      </c>
      <c r="D15" s="14"/>
      <c r="E15" s="14">
        <v>3</v>
      </c>
      <c r="F15" s="14">
        <v>2</v>
      </c>
      <c r="G15" s="14"/>
      <c r="H15" s="14"/>
      <c r="I15" s="14"/>
      <c r="J15" s="141">
        <f>SUM(J6:J14)</f>
        <v>450</v>
      </c>
      <c r="K15" s="141">
        <f>SUM(K6:K14)</f>
        <v>450</v>
      </c>
    </row>
    <row r="16" spans="1:47" s="45" customFormat="1" ht="24.75" customHeight="1">
      <c r="A16" s="325" t="s">
        <v>122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11" ht="45">
      <c r="A17" s="7" t="s">
        <v>81</v>
      </c>
      <c r="B17" s="28"/>
      <c r="C17" s="28" t="s">
        <v>99</v>
      </c>
      <c r="D17" s="28" t="s">
        <v>100</v>
      </c>
      <c r="E17" s="28" t="s">
        <v>32</v>
      </c>
      <c r="F17" s="36" t="s">
        <v>33</v>
      </c>
      <c r="G17" s="36" t="s">
        <v>37</v>
      </c>
      <c r="H17" s="7" t="s">
        <v>13</v>
      </c>
      <c r="I17" s="7" t="s">
        <v>14</v>
      </c>
      <c r="J17" s="7" t="s">
        <v>15</v>
      </c>
      <c r="K17" s="7" t="s">
        <v>16</v>
      </c>
    </row>
    <row r="18" spans="1:11" ht="15" customHeight="1">
      <c r="A18" s="8" t="s">
        <v>157</v>
      </c>
      <c r="B18" s="158"/>
      <c r="C18" s="158"/>
      <c r="D18" s="158"/>
      <c r="E18" s="158"/>
      <c r="F18" s="158"/>
      <c r="G18" s="158"/>
      <c r="H18" s="158"/>
      <c r="I18" s="158"/>
      <c r="J18" s="200"/>
      <c r="K18" s="200"/>
    </row>
    <row r="19" spans="1:11" ht="15" customHeight="1">
      <c r="A19" s="279"/>
      <c r="B19" s="158">
        <v>1</v>
      </c>
      <c r="C19" s="158">
        <v>1</v>
      </c>
      <c r="D19" s="158"/>
      <c r="E19" s="158"/>
      <c r="F19" s="158">
        <v>1</v>
      </c>
      <c r="G19" s="158"/>
      <c r="H19" s="158"/>
      <c r="I19" s="158"/>
      <c r="J19" s="201">
        <v>1213.68</v>
      </c>
      <c r="K19" s="201">
        <v>1213.68</v>
      </c>
    </row>
    <row r="20" spans="1:11" ht="15" customHeight="1">
      <c r="A20" s="279"/>
      <c r="B20" s="158">
        <v>1</v>
      </c>
      <c r="C20" s="158">
        <v>1</v>
      </c>
      <c r="D20" s="158"/>
      <c r="E20" s="158"/>
      <c r="F20" s="158">
        <v>1</v>
      </c>
      <c r="G20" s="158"/>
      <c r="H20" s="158"/>
      <c r="I20" s="158"/>
      <c r="J20" s="201">
        <v>1213.68</v>
      </c>
      <c r="K20" s="201">
        <v>1213.68</v>
      </c>
    </row>
    <row r="21" spans="1:11" ht="15" customHeight="1">
      <c r="A21" s="279"/>
      <c r="B21" s="158">
        <v>1</v>
      </c>
      <c r="C21" s="158">
        <v>1</v>
      </c>
      <c r="D21" s="158"/>
      <c r="E21" s="158"/>
      <c r="F21" s="158">
        <v>1</v>
      </c>
      <c r="G21" s="158"/>
      <c r="H21" s="158"/>
      <c r="I21" s="158"/>
      <c r="J21" s="201">
        <v>1213.68</v>
      </c>
      <c r="K21" s="201">
        <v>1213.68</v>
      </c>
    </row>
    <row r="22" spans="1:11" s="75" customFormat="1" ht="15" customHeight="1">
      <c r="A22" s="95" t="s">
        <v>120</v>
      </c>
      <c r="B22" s="14">
        <f>SUM(B19:B21)</f>
        <v>3</v>
      </c>
      <c r="C22" s="14">
        <f>SUM(C19:C21)</f>
        <v>3</v>
      </c>
      <c r="D22" s="14"/>
      <c r="E22" s="14"/>
      <c r="F22" s="14">
        <f>SUM(F19:F21)</f>
        <v>3</v>
      </c>
      <c r="G22" s="14"/>
      <c r="H22" s="14"/>
      <c r="I22" s="14"/>
      <c r="J22" s="141">
        <f>SUM(J19:J21)</f>
        <v>3641.04</v>
      </c>
      <c r="K22" s="141">
        <f>SUM(K19:K21)</f>
        <v>3641.04</v>
      </c>
    </row>
    <row r="23" spans="1:11" ht="24" customHeight="1">
      <c r="A23" s="325" t="s">
        <v>26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</row>
    <row r="24" spans="1:11" ht="45">
      <c r="A24" s="7" t="s">
        <v>81</v>
      </c>
      <c r="B24" s="28"/>
      <c r="C24" s="28" t="s">
        <v>99</v>
      </c>
      <c r="D24" s="28" t="s">
        <v>100</v>
      </c>
      <c r="E24" s="28" t="s">
        <v>32</v>
      </c>
      <c r="F24" s="36" t="s">
        <v>33</v>
      </c>
      <c r="G24" s="36" t="s">
        <v>37</v>
      </c>
      <c r="H24" s="7" t="s">
        <v>13</v>
      </c>
      <c r="I24" s="7" t="s">
        <v>14</v>
      </c>
      <c r="J24" s="7" t="s">
        <v>15</v>
      </c>
      <c r="K24" s="7" t="s">
        <v>16</v>
      </c>
    </row>
    <row r="25" spans="1:11" ht="15" customHeight="1">
      <c r="A25" s="8" t="s">
        <v>157</v>
      </c>
      <c r="B25" s="158"/>
      <c r="C25" s="158"/>
      <c r="D25" s="158"/>
      <c r="E25" s="158"/>
      <c r="F25" s="158"/>
      <c r="G25" s="158"/>
      <c r="H25" s="158"/>
      <c r="I25" s="158"/>
      <c r="J25" s="200"/>
      <c r="K25" s="200"/>
    </row>
    <row r="26" spans="1:11" ht="15" customHeight="1">
      <c r="A26" s="279"/>
      <c r="B26" s="158">
        <v>1</v>
      </c>
      <c r="C26" s="158">
        <v>1</v>
      </c>
      <c r="D26" s="158"/>
      <c r="E26" s="158">
        <v>1</v>
      </c>
      <c r="F26" s="158"/>
      <c r="G26" s="158"/>
      <c r="H26" s="158"/>
      <c r="I26" s="158"/>
      <c r="J26" s="201">
        <v>1800</v>
      </c>
      <c r="K26" s="201">
        <v>1800</v>
      </c>
    </row>
    <row r="27" spans="1:11" ht="15" customHeight="1">
      <c r="A27" s="279"/>
      <c r="B27" s="158">
        <v>1</v>
      </c>
      <c r="C27" s="158">
        <v>1</v>
      </c>
      <c r="D27" s="158"/>
      <c r="E27" s="158">
        <v>1</v>
      </c>
      <c r="F27" s="158"/>
      <c r="G27" s="158"/>
      <c r="H27" s="158"/>
      <c r="I27" s="158"/>
      <c r="J27" s="201">
        <v>1650</v>
      </c>
      <c r="K27" s="200" t="s">
        <v>123</v>
      </c>
    </row>
    <row r="28" spans="1:11" ht="15" customHeight="1">
      <c r="A28" s="279"/>
      <c r="B28" s="158">
        <v>1</v>
      </c>
      <c r="C28" s="158">
        <v>1</v>
      </c>
      <c r="D28" s="158"/>
      <c r="E28" s="158">
        <v>1</v>
      </c>
      <c r="F28" s="158"/>
      <c r="G28" s="158"/>
      <c r="H28" s="158"/>
      <c r="I28" s="158"/>
      <c r="J28" s="201"/>
      <c r="K28" s="201" t="s">
        <v>123</v>
      </c>
    </row>
    <row r="29" spans="1:11" s="75" customFormat="1" ht="15" customHeight="1">
      <c r="A29" s="95" t="s">
        <v>120</v>
      </c>
      <c r="B29" s="14">
        <f>SUM(B26:B28)</f>
        <v>3</v>
      </c>
      <c r="C29" s="14">
        <f>SUM(C26:C28)</f>
        <v>3</v>
      </c>
      <c r="D29" s="14"/>
      <c r="E29" s="14">
        <f>SUM(E26:E28)</f>
        <v>3</v>
      </c>
      <c r="F29" s="14"/>
      <c r="G29" s="14"/>
      <c r="H29" s="14"/>
      <c r="I29" s="14"/>
      <c r="J29" s="141">
        <f>SUM(J26:J28)</f>
        <v>3450</v>
      </c>
      <c r="K29" s="141">
        <f>SUM(K26:K28)</f>
        <v>1800</v>
      </c>
    </row>
    <row r="33" ht="12.75">
      <c r="D33" s="107"/>
    </row>
    <row r="34" ht="12.75">
      <c r="D34" s="107"/>
    </row>
  </sheetData>
  <mergeCells count="5">
    <mergeCell ref="A23:K23"/>
    <mergeCell ref="A1:K1"/>
    <mergeCell ref="A2:K2"/>
    <mergeCell ref="A3:K3"/>
    <mergeCell ref="A16:K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I18"/>
  <sheetViews>
    <sheetView workbookViewId="0" topLeftCell="A1">
      <selection activeCell="K3" sqref="K3"/>
    </sheetView>
  </sheetViews>
  <sheetFormatPr defaultColWidth="9.140625" defaultRowHeight="12.75"/>
  <cols>
    <col min="1" max="1" width="27.8515625" style="2" customWidth="1"/>
    <col min="2" max="2" width="16.7109375" style="2" customWidth="1"/>
    <col min="3" max="3" width="17.8515625" style="2" customWidth="1"/>
    <col min="4" max="4" width="24.421875" style="2" customWidth="1"/>
    <col min="5" max="5" width="17.28125" style="137" customWidth="1"/>
    <col min="6" max="6" width="15.8515625" style="137" customWidth="1"/>
    <col min="7" max="7" width="15.28125" style="2" customWidth="1"/>
    <col min="8" max="8" width="15.421875" style="2" customWidth="1"/>
    <col min="9" max="9" width="17.7109375" style="2" customWidth="1"/>
    <col min="10" max="16384" width="9.140625" style="2" customWidth="1"/>
  </cols>
  <sheetData>
    <row r="1" spans="1:9" ht="30" customHeight="1">
      <c r="A1" s="290" t="s">
        <v>58</v>
      </c>
      <c r="B1" s="290"/>
      <c r="C1" s="290"/>
      <c r="D1" s="290"/>
      <c r="E1" s="290"/>
      <c r="F1" s="290"/>
      <c r="G1" s="290"/>
      <c r="H1" s="290"/>
      <c r="I1" s="59">
        <v>40071141</v>
      </c>
    </row>
    <row r="2" spans="1:8" ht="57.75" customHeight="1">
      <c r="A2" s="291" t="s">
        <v>53</v>
      </c>
      <c r="B2" s="291"/>
      <c r="C2" s="291"/>
      <c r="D2" s="291"/>
      <c r="E2" s="291"/>
      <c r="F2" s="291"/>
      <c r="G2" s="291"/>
      <c r="H2" s="291"/>
    </row>
    <row r="3" spans="1:8" ht="59.25" customHeight="1">
      <c r="A3" s="36" t="s">
        <v>17</v>
      </c>
      <c r="B3" s="36" t="s">
        <v>18</v>
      </c>
      <c r="C3" s="28" t="s">
        <v>19</v>
      </c>
      <c r="D3" s="28" t="s">
        <v>20</v>
      </c>
      <c r="E3" s="36" t="s">
        <v>21</v>
      </c>
      <c r="F3" s="36" t="s">
        <v>3</v>
      </c>
      <c r="G3" s="327" t="s">
        <v>49</v>
      </c>
      <c r="H3" s="327"/>
    </row>
    <row r="4" spans="1:8" ht="15" customHeight="1">
      <c r="A4" s="279"/>
      <c r="B4" s="158">
        <v>5</v>
      </c>
      <c r="C4" s="158">
        <v>3</v>
      </c>
      <c r="D4" s="158">
        <v>2</v>
      </c>
      <c r="E4" s="215">
        <v>1200</v>
      </c>
      <c r="F4" s="215">
        <v>1100</v>
      </c>
      <c r="G4" s="209">
        <v>40179</v>
      </c>
      <c r="H4" s="209">
        <v>40543</v>
      </c>
    </row>
    <row r="5" spans="1:8" ht="15" customHeight="1">
      <c r="A5" s="279"/>
      <c r="B5" s="158">
        <v>3</v>
      </c>
      <c r="C5" s="158">
        <v>3</v>
      </c>
      <c r="D5" s="158"/>
      <c r="E5" s="215">
        <v>1200</v>
      </c>
      <c r="F5" s="215">
        <v>1100</v>
      </c>
      <c r="G5" s="209">
        <v>40179</v>
      </c>
      <c r="H5" s="209">
        <v>40543</v>
      </c>
    </row>
    <row r="6" spans="1:8" ht="15" customHeight="1">
      <c r="A6" s="279"/>
      <c r="B6" s="158">
        <v>4</v>
      </c>
      <c r="C6" s="158">
        <v>2</v>
      </c>
      <c r="D6" s="158">
        <v>2</v>
      </c>
      <c r="E6" s="215">
        <v>1200</v>
      </c>
      <c r="F6" s="215">
        <v>1150</v>
      </c>
      <c r="G6" s="209">
        <v>40179</v>
      </c>
      <c r="H6" s="209">
        <v>40543</v>
      </c>
    </row>
    <row r="7" spans="1:8" ht="15" customHeight="1">
      <c r="A7" s="279"/>
      <c r="B7" s="158">
        <v>3</v>
      </c>
      <c r="C7" s="158">
        <v>3</v>
      </c>
      <c r="D7" s="158"/>
      <c r="E7" s="215">
        <v>1200</v>
      </c>
      <c r="F7" s="215">
        <v>800</v>
      </c>
      <c r="G7" s="209">
        <v>40179</v>
      </c>
      <c r="H7" s="209">
        <v>40543</v>
      </c>
    </row>
    <row r="8" spans="1:8" ht="15" customHeight="1">
      <c r="A8" s="279"/>
      <c r="B8" s="158">
        <v>5</v>
      </c>
      <c r="C8" s="158">
        <v>2</v>
      </c>
      <c r="D8" s="158">
        <v>3</v>
      </c>
      <c r="E8" s="215">
        <v>1200</v>
      </c>
      <c r="F8" s="215">
        <v>463</v>
      </c>
      <c r="G8" s="209">
        <v>40179</v>
      </c>
      <c r="H8" s="209">
        <v>40543</v>
      </c>
    </row>
    <row r="9" spans="1:8" ht="15" customHeight="1">
      <c r="A9" s="279"/>
      <c r="B9" s="158">
        <v>4</v>
      </c>
      <c r="C9" s="158">
        <v>2</v>
      </c>
      <c r="D9" s="158">
        <v>2</v>
      </c>
      <c r="E9" s="215">
        <v>1200</v>
      </c>
      <c r="F9" s="215">
        <v>950</v>
      </c>
      <c r="G9" s="209">
        <v>40179</v>
      </c>
      <c r="H9" s="209">
        <v>40543</v>
      </c>
    </row>
    <row r="10" spans="1:8" ht="15" customHeight="1">
      <c r="A10" s="279"/>
      <c r="B10" s="158">
        <v>2</v>
      </c>
      <c r="C10" s="158">
        <v>2</v>
      </c>
      <c r="D10" s="158"/>
      <c r="E10" s="215">
        <v>1200</v>
      </c>
      <c r="F10" s="215">
        <v>700</v>
      </c>
      <c r="G10" s="209">
        <v>40179</v>
      </c>
      <c r="H10" s="209">
        <v>40543</v>
      </c>
    </row>
    <row r="11" spans="1:8" ht="15" customHeight="1">
      <c r="A11" s="279"/>
      <c r="B11" s="158">
        <v>3</v>
      </c>
      <c r="C11" s="158">
        <v>2</v>
      </c>
      <c r="D11" s="158">
        <v>1</v>
      </c>
      <c r="E11" s="215">
        <v>1200</v>
      </c>
      <c r="F11" s="215">
        <v>1000</v>
      </c>
      <c r="G11" s="209">
        <v>40179</v>
      </c>
      <c r="H11" s="209">
        <v>40543</v>
      </c>
    </row>
    <row r="12" spans="1:8" ht="15" customHeight="1">
      <c r="A12" s="279"/>
      <c r="B12" s="158">
        <v>9</v>
      </c>
      <c r="C12" s="158">
        <v>3</v>
      </c>
      <c r="D12" s="158">
        <v>6</v>
      </c>
      <c r="E12" s="215">
        <v>1200</v>
      </c>
      <c r="F12" s="215">
        <v>800</v>
      </c>
      <c r="G12" s="209">
        <v>40179</v>
      </c>
      <c r="H12" s="209">
        <v>40543</v>
      </c>
    </row>
    <row r="13" spans="1:8" ht="15" customHeight="1">
      <c r="A13" s="95" t="s">
        <v>70</v>
      </c>
      <c r="B13" s="14">
        <f>SUM(B4:B12)</f>
        <v>38</v>
      </c>
      <c r="C13" s="14">
        <f>SUM(C4:C12)</f>
        <v>22</v>
      </c>
      <c r="D13" s="14">
        <f>SUM(D4:D12)</f>
        <v>16</v>
      </c>
      <c r="E13" s="145">
        <f>SUM(E4:E12)</f>
        <v>10800</v>
      </c>
      <c r="F13" s="145">
        <f>SUM(F4:F12)</f>
        <v>8063</v>
      </c>
      <c r="G13" s="14"/>
      <c r="H13" s="14"/>
    </row>
    <row r="14" ht="24" customHeight="1"/>
    <row r="15" spans="1:6" ht="30" customHeight="1">
      <c r="A15" s="290" t="s">
        <v>27</v>
      </c>
      <c r="B15" s="290"/>
      <c r="C15" s="290"/>
      <c r="D15" s="290"/>
      <c r="E15" s="290"/>
      <c r="F15" s="290"/>
    </row>
    <row r="16" spans="1:6" ht="30">
      <c r="A16" s="28" t="s">
        <v>22</v>
      </c>
      <c r="B16" s="28" t="s">
        <v>23</v>
      </c>
      <c r="C16" s="106" t="s">
        <v>24</v>
      </c>
      <c r="D16" s="36" t="s">
        <v>25</v>
      </c>
      <c r="E16" s="326" t="s">
        <v>49</v>
      </c>
      <c r="F16" s="326"/>
    </row>
    <row r="17" spans="1:6" ht="15" customHeight="1">
      <c r="A17" s="182">
        <v>1</v>
      </c>
      <c r="B17" s="182">
        <v>43</v>
      </c>
      <c r="C17" s="182">
        <v>12</v>
      </c>
      <c r="D17" s="187">
        <v>16455.13</v>
      </c>
      <c r="E17" s="216">
        <v>40179</v>
      </c>
      <c r="F17" s="216">
        <v>40543</v>
      </c>
    </row>
    <row r="18" spans="1:6" ht="15" customHeight="1">
      <c r="A18" s="34" t="s">
        <v>70</v>
      </c>
      <c r="B18" s="91"/>
      <c r="C18" s="91"/>
      <c r="D18" s="131"/>
      <c r="E18" s="149"/>
      <c r="F18" s="149"/>
    </row>
  </sheetData>
  <mergeCells count="5">
    <mergeCell ref="A1:H1"/>
    <mergeCell ref="A2:H2"/>
    <mergeCell ref="E16:F16"/>
    <mergeCell ref="G3:H3"/>
    <mergeCell ref="A15:F15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R509"/>
  <sheetViews>
    <sheetView workbookViewId="0" topLeftCell="A1">
      <selection activeCell="J13" sqref="J13"/>
    </sheetView>
  </sheetViews>
  <sheetFormatPr defaultColWidth="9.140625" defaultRowHeight="12.75"/>
  <cols>
    <col min="1" max="1" width="41.57421875" style="2" customWidth="1"/>
    <col min="2" max="2" width="15.7109375" style="2" customWidth="1"/>
    <col min="3" max="3" width="8.421875" style="2" customWidth="1"/>
    <col min="4" max="4" width="7.7109375" style="2" customWidth="1"/>
    <col min="5" max="5" width="13.8515625" style="2" customWidth="1"/>
    <col min="6" max="6" width="12.7109375" style="2" customWidth="1"/>
    <col min="7" max="7" width="17.28125" style="2" customWidth="1"/>
    <col min="8" max="8" width="12.421875" style="2" customWidth="1"/>
    <col min="9" max="16384" width="9.140625" style="2" customWidth="1"/>
  </cols>
  <sheetData>
    <row r="1" spans="1:8" ht="30" customHeight="1">
      <c r="A1" s="290" t="s">
        <v>142</v>
      </c>
      <c r="B1" s="290"/>
      <c r="C1" s="290"/>
      <c r="D1" s="290"/>
      <c r="E1" s="290"/>
      <c r="F1" s="290"/>
      <c r="G1" s="290"/>
      <c r="H1" s="146"/>
    </row>
    <row r="2" spans="1:10" ht="40.5" customHeight="1">
      <c r="A2" s="291" t="s">
        <v>133</v>
      </c>
      <c r="B2" s="291"/>
      <c r="C2" s="291"/>
      <c r="D2" s="292"/>
      <c r="E2" s="292"/>
      <c r="F2" s="292"/>
      <c r="G2" s="292"/>
      <c r="J2" s="5"/>
    </row>
    <row r="3" spans="1:7" ht="15" customHeight="1">
      <c r="A3" s="28" t="s">
        <v>30</v>
      </c>
      <c r="B3" s="7" t="s">
        <v>31</v>
      </c>
      <c r="C3" s="28" t="s">
        <v>99</v>
      </c>
      <c r="D3" s="28" t="s">
        <v>100</v>
      </c>
      <c r="E3" s="28" t="s">
        <v>32</v>
      </c>
      <c r="F3" s="28" t="s">
        <v>33</v>
      </c>
      <c r="G3" s="28" t="s">
        <v>34</v>
      </c>
    </row>
    <row r="4" spans="1:7" ht="15" customHeight="1">
      <c r="A4" s="30" t="s">
        <v>93</v>
      </c>
      <c r="B4" s="7"/>
      <c r="C4" s="28"/>
      <c r="D4" s="28"/>
      <c r="E4" s="28"/>
      <c r="F4" s="28"/>
      <c r="G4" s="28"/>
    </row>
    <row r="5" spans="1:7" s="4" customFormat="1" ht="15" customHeight="1">
      <c r="A5" s="278"/>
      <c r="B5" s="155">
        <v>1</v>
      </c>
      <c r="C5" s="92">
        <v>1</v>
      </c>
      <c r="D5" s="92"/>
      <c r="E5" s="92"/>
      <c r="F5" s="92">
        <v>1</v>
      </c>
      <c r="G5" s="92">
        <v>1969</v>
      </c>
    </row>
    <row r="6" spans="1:7" s="4" customFormat="1" ht="15" customHeight="1">
      <c r="A6" s="278"/>
      <c r="B6" s="155">
        <v>1</v>
      </c>
      <c r="C6" s="92">
        <v>1</v>
      </c>
      <c r="D6" s="92"/>
      <c r="E6" s="92">
        <v>1</v>
      </c>
      <c r="F6" s="92"/>
      <c r="G6" s="92">
        <v>1954</v>
      </c>
    </row>
    <row r="7" spans="1:7" s="4" customFormat="1" ht="15" customHeight="1">
      <c r="A7" s="278"/>
      <c r="B7" s="155">
        <v>1</v>
      </c>
      <c r="C7" s="92">
        <v>1</v>
      </c>
      <c r="D7" s="92"/>
      <c r="E7" s="92">
        <v>1</v>
      </c>
      <c r="F7" s="92"/>
      <c r="G7" s="92">
        <v>1948</v>
      </c>
    </row>
    <row r="8" spans="1:7" s="4" customFormat="1" ht="15" customHeight="1">
      <c r="A8" s="278"/>
      <c r="B8" s="155">
        <v>1</v>
      </c>
      <c r="C8" s="92"/>
      <c r="D8" s="92">
        <v>1</v>
      </c>
      <c r="E8" s="92"/>
      <c r="F8" s="92">
        <v>1</v>
      </c>
      <c r="G8" s="92">
        <v>1972</v>
      </c>
    </row>
    <row r="9" spans="1:7" s="4" customFormat="1" ht="15" customHeight="1">
      <c r="A9" s="278"/>
      <c r="B9" s="155">
        <v>1</v>
      </c>
      <c r="C9" s="92">
        <v>1</v>
      </c>
      <c r="D9" s="92"/>
      <c r="E9" s="92">
        <v>1</v>
      </c>
      <c r="F9" s="92"/>
      <c r="G9" s="92">
        <v>1953</v>
      </c>
    </row>
    <row r="10" spans="1:7" s="4" customFormat="1" ht="15" customHeight="1">
      <c r="A10" s="278"/>
      <c r="B10" s="155">
        <v>1</v>
      </c>
      <c r="C10" s="92">
        <v>1</v>
      </c>
      <c r="D10" s="92"/>
      <c r="E10" s="92">
        <v>1</v>
      </c>
      <c r="F10" s="92"/>
      <c r="G10" s="92">
        <v>1955</v>
      </c>
    </row>
    <row r="11" spans="1:7" s="4" customFormat="1" ht="15" customHeight="1">
      <c r="A11" s="278"/>
      <c r="B11" s="155">
        <v>1</v>
      </c>
      <c r="C11" s="92">
        <v>1</v>
      </c>
      <c r="D11" s="92"/>
      <c r="E11" s="92">
        <v>1</v>
      </c>
      <c r="F11" s="92"/>
      <c r="G11" s="92">
        <v>1986</v>
      </c>
    </row>
    <row r="12" spans="1:7" s="4" customFormat="1" ht="15" customHeight="1">
      <c r="A12" s="278"/>
      <c r="B12" s="155">
        <v>1</v>
      </c>
      <c r="C12" s="92">
        <v>1</v>
      </c>
      <c r="D12" s="92"/>
      <c r="E12" s="92">
        <v>1</v>
      </c>
      <c r="F12" s="92"/>
      <c r="G12" s="92">
        <v>1951</v>
      </c>
    </row>
    <row r="13" spans="1:7" s="4" customFormat="1" ht="15" customHeight="1">
      <c r="A13" s="278"/>
      <c r="B13" s="155">
        <v>1</v>
      </c>
      <c r="C13" s="92">
        <v>1</v>
      </c>
      <c r="D13" s="92"/>
      <c r="E13" s="92">
        <v>1</v>
      </c>
      <c r="F13" s="92"/>
      <c r="G13" s="92">
        <v>1956</v>
      </c>
    </row>
    <row r="14" spans="1:7" s="4" customFormat="1" ht="15" customHeight="1">
      <c r="A14" s="278"/>
      <c r="B14" s="155">
        <v>1</v>
      </c>
      <c r="C14" s="92">
        <v>1</v>
      </c>
      <c r="D14" s="92"/>
      <c r="E14" s="92"/>
      <c r="F14" s="92">
        <v>1</v>
      </c>
      <c r="G14" s="92">
        <v>1982</v>
      </c>
    </row>
    <row r="15" spans="1:7" s="4" customFormat="1" ht="15" customHeight="1">
      <c r="A15" s="278"/>
      <c r="B15" s="155">
        <v>1</v>
      </c>
      <c r="C15" s="92">
        <v>1</v>
      </c>
      <c r="D15" s="92"/>
      <c r="E15" s="92">
        <v>1</v>
      </c>
      <c r="F15" s="92"/>
      <c r="G15" s="92">
        <v>1958</v>
      </c>
    </row>
    <row r="16" spans="1:7" s="4" customFormat="1" ht="15" customHeight="1">
      <c r="A16" s="278"/>
      <c r="B16" s="155">
        <v>1</v>
      </c>
      <c r="C16" s="92">
        <v>1</v>
      </c>
      <c r="D16" s="92"/>
      <c r="E16" s="92">
        <v>1</v>
      </c>
      <c r="F16" s="92"/>
      <c r="G16" s="92">
        <v>1952</v>
      </c>
    </row>
    <row r="17" spans="1:7" s="4" customFormat="1" ht="15" customHeight="1">
      <c r="A17" s="278"/>
      <c r="B17" s="155">
        <v>1</v>
      </c>
      <c r="C17" s="92">
        <v>1</v>
      </c>
      <c r="D17" s="92"/>
      <c r="E17" s="92">
        <v>1</v>
      </c>
      <c r="F17" s="92"/>
      <c r="G17" s="92">
        <v>1948</v>
      </c>
    </row>
    <row r="18" spans="1:18" s="27" customFormat="1" ht="15" customHeight="1">
      <c r="A18" s="278"/>
      <c r="B18" s="155">
        <v>1</v>
      </c>
      <c r="C18" s="12"/>
      <c r="D18" s="12">
        <v>1</v>
      </c>
      <c r="E18" s="12"/>
      <c r="F18" s="12">
        <v>1</v>
      </c>
      <c r="G18" s="69">
        <v>1962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27" customFormat="1" ht="15" customHeight="1">
      <c r="A19" s="278"/>
      <c r="B19" s="155">
        <v>1</v>
      </c>
      <c r="C19" s="12">
        <v>1</v>
      </c>
      <c r="D19" s="12"/>
      <c r="E19" s="12"/>
      <c r="F19" s="12">
        <v>1</v>
      </c>
      <c r="G19" s="69">
        <v>1946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27" customFormat="1" ht="15" customHeight="1">
      <c r="A20" s="62" t="s">
        <v>108</v>
      </c>
      <c r="B20" s="63">
        <f>SUM(B5:B19)</f>
        <v>15</v>
      </c>
      <c r="C20" s="10">
        <f>SUM(C5:C19)</f>
        <v>13</v>
      </c>
      <c r="D20" s="10">
        <f>SUM(D5:D18)</f>
        <v>2</v>
      </c>
      <c r="E20" s="10">
        <f>SUM(E5:E18)</f>
        <v>10</v>
      </c>
      <c r="F20" s="10">
        <f>SUM(F5:F19)</f>
        <v>5</v>
      </c>
      <c r="G20" s="6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7" ht="15" customHeight="1">
      <c r="A21" s="30" t="s">
        <v>157</v>
      </c>
      <c r="B21" s="7"/>
      <c r="C21" s="28"/>
      <c r="D21" s="28"/>
      <c r="E21" s="28"/>
      <c r="F21" s="28"/>
      <c r="G21" s="28"/>
    </row>
    <row r="22" spans="1:7" s="4" customFormat="1" ht="15" customHeight="1">
      <c r="A22" s="278"/>
      <c r="B22" s="155">
        <v>1</v>
      </c>
      <c r="C22" s="156">
        <v>1</v>
      </c>
      <c r="D22" s="156"/>
      <c r="E22" s="156"/>
      <c r="F22" s="156">
        <v>1</v>
      </c>
      <c r="G22" s="157"/>
    </row>
    <row r="23" spans="1:7" s="4" customFormat="1" ht="15" customHeight="1">
      <c r="A23" s="278"/>
      <c r="B23" s="155">
        <v>1</v>
      </c>
      <c r="C23" s="156"/>
      <c r="D23" s="156">
        <v>1</v>
      </c>
      <c r="E23" s="156"/>
      <c r="F23" s="156">
        <v>1</v>
      </c>
      <c r="G23" s="69">
        <v>1982</v>
      </c>
    </row>
    <row r="24" spans="1:7" s="4" customFormat="1" ht="15" customHeight="1">
      <c r="A24" s="278"/>
      <c r="B24" s="155">
        <v>1</v>
      </c>
      <c r="C24" s="156">
        <v>1</v>
      </c>
      <c r="D24" s="156"/>
      <c r="E24" s="156"/>
      <c r="F24" s="156">
        <v>1</v>
      </c>
      <c r="G24" s="69"/>
    </row>
    <row r="25" spans="1:7" s="4" customFormat="1" ht="15" customHeight="1">
      <c r="A25" s="278"/>
      <c r="B25" s="155">
        <v>1</v>
      </c>
      <c r="C25" s="156"/>
      <c r="D25" s="156">
        <v>1</v>
      </c>
      <c r="E25" s="156"/>
      <c r="F25" s="156">
        <v>1</v>
      </c>
      <c r="G25" s="69"/>
    </row>
    <row r="26" spans="1:7" s="4" customFormat="1" ht="15" customHeight="1">
      <c r="A26" s="278"/>
      <c r="B26" s="155">
        <v>1</v>
      </c>
      <c r="C26" s="156">
        <v>1</v>
      </c>
      <c r="D26" s="156"/>
      <c r="E26" s="156"/>
      <c r="F26" s="156">
        <v>1</v>
      </c>
      <c r="G26" s="69"/>
    </row>
    <row r="27" spans="1:7" s="4" customFormat="1" ht="15" customHeight="1">
      <c r="A27" s="278"/>
      <c r="B27" s="155">
        <v>1</v>
      </c>
      <c r="C27" s="156"/>
      <c r="D27" s="156">
        <v>1</v>
      </c>
      <c r="E27" s="156">
        <v>1</v>
      </c>
      <c r="F27" s="156"/>
      <c r="G27" s="69">
        <v>1982</v>
      </c>
    </row>
    <row r="28" spans="1:7" ht="15" customHeight="1">
      <c r="A28" s="278"/>
      <c r="B28" s="155">
        <v>1</v>
      </c>
      <c r="C28" s="156"/>
      <c r="D28" s="156">
        <v>1</v>
      </c>
      <c r="E28" s="156"/>
      <c r="F28" s="156">
        <v>1</v>
      </c>
      <c r="G28" s="69"/>
    </row>
    <row r="29" spans="1:7" ht="15" customHeight="1">
      <c r="A29" s="278"/>
      <c r="B29" s="155">
        <v>1</v>
      </c>
      <c r="C29" s="156">
        <v>1</v>
      </c>
      <c r="D29" s="156"/>
      <c r="E29" s="156">
        <v>1</v>
      </c>
      <c r="F29" s="156"/>
      <c r="G29" s="69"/>
    </row>
    <row r="30" spans="1:7" ht="15" customHeight="1">
      <c r="A30" s="278"/>
      <c r="B30" s="155">
        <v>1</v>
      </c>
      <c r="C30" s="156">
        <v>1</v>
      </c>
      <c r="D30" s="156"/>
      <c r="E30" s="156">
        <v>1</v>
      </c>
      <c r="F30" s="156"/>
      <c r="G30" s="69">
        <v>1986</v>
      </c>
    </row>
    <row r="31" spans="1:7" ht="15" customHeight="1">
      <c r="A31" s="278"/>
      <c r="B31" s="155">
        <v>1</v>
      </c>
      <c r="C31" s="156"/>
      <c r="D31" s="156">
        <v>1</v>
      </c>
      <c r="E31" s="156">
        <v>1</v>
      </c>
      <c r="F31" s="156"/>
      <c r="G31" s="69"/>
    </row>
    <row r="32" spans="1:7" ht="15" customHeight="1">
      <c r="A32" s="278"/>
      <c r="B32" s="155">
        <v>1</v>
      </c>
      <c r="C32" s="156"/>
      <c r="D32" s="156">
        <v>1</v>
      </c>
      <c r="E32" s="156">
        <v>1</v>
      </c>
      <c r="F32" s="156"/>
      <c r="G32" s="69">
        <v>1963</v>
      </c>
    </row>
    <row r="33" spans="1:7" ht="15" customHeight="1">
      <c r="A33" s="278"/>
      <c r="B33" s="155">
        <v>1</v>
      </c>
      <c r="C33" s="156">
        <v>1</v>
      </c>
      <c r="D33" s="156"/>
      <c r="E33" s="156">
        <v>1</v>
      </c>
      <c r="F33" s="156"/>
      <c r="G33" s="69">
        <v>1946</v>
      </c>
    </row>
    <row r="34" spans="1:7" ht="15" customHeight="1">
      <c r="A34" s="278"/>
      <c r="B34" s="155">
        <v>1</v>
      </c>
      <c r="C34" s="156">
        <v>1</v>
      </c>
      <c r="D34" s="156"/>
      <c r="E34" s="156"/>
      <c r="F34" s="156">
        <v>1</v>
      </c>
      <c r="G34" s="69"/>
    </row>
    <row r="35" spans="1:7" ht="15" customHeight="1">
      <c r="A35" s="278"/>
      <c r="B35" s="155">
        <v>1</v>
      </c>
      <c r="C35" s="156"/>
      <c r="D35" s="156">
        <v>1</v>
      </c>
      <c r="E35" s="156"/>
      <c r="F35" s="156">
        <v>1</v>
      </c>
      <c r="G35" s="69"/>
    </row>
    <row r="36" spans="1:7" ht="15" customHeight="1">
      <c r="A36" s="278"/>
      <c r="B36" s="155">
        <v>1</v>
      </c>
      <c r="C36" s="156">
        <v>1</v>
      </c>
      <c r="D36" s="156"/>
      <c r="E36" s="156">
        <v>1</v>
      </c>
      <c r="F36" s="156"/>
      <c r="G36" s="69"/>
    </row>
    <row r="37" spans="1:7" ht="15" customHeight="1">
      <c r="A37" s="278"/>
      <c r="B37" s="155">
        <v>1</v>
      </c>
      <c r="C37" s="156">
        <v>1</v>
      </c>
      <c r="D37" s="156"/>
      <c r="E37" s="156">
        <v>1</v>
      </c>
      <c r="F37" s="156"/>
      <c r="G37" s="69">
        <v>1963</v>
      </c>
    </row>
    <row r="38" spans="1:7" ht="15" customHeight="1">
      <c r="A38" s="278"/>
      <c r="B38" s="155">
        <v>1</v>
      </c>
      <c r="C38" s="156"/>
      <c r="D38" s="156">
        <v>1</v>
      </c>
      <c r="E38" s="156">
        <v>1</v>
      </c>
      <c r="F38" s="156"/>
      <c r="G38" s="69"/>
    </row>
    <row r="39" spans="1:7" ht="15" customHeight="1">
      <c r="A39" s="278"/>
      <c r="B39" s="155">
        <v>1</v>
      </c>
      <c r="C39" s="156"/>
      <c r="D39" s="156">
        <v>1</v>
      </c>
      <c r="E39" s="156"/>
      <c r="F39" s="156">
        <v>1</v>
      </c>
      <c r="G39" s="69">
        <v>1961</v>
      </c>
    </row>
    <row r="40" spans="1:7" ht="15" customHeight="1">
      <c r="A40" s="278"/>
      <c r="B40" s="155">
        <v>1</v>
      </c>
      <c r="C40" s="156">
        <v>1</v>
      </c>
      <c r="D40" s="156"/>
      <c r="E40" s="156">
        <v>1</v>
      </c>
      <c r="F40" s="156"/>
      <c r="G40" s="69"/>
    </row>
    <row r="41" spans="1:7" ht="15" customHeight="1">
      <c r="A41" s="278"/>
      <c r="B41" s="155">
        <v>1</v>
      </c>
      <c r="C41" s="156"/>
      <c r="D41" s="156">
        <v>1</v>
      </c>
      <c r="E41" s="156"/>
      <c r="F41" s="156">
        <v>1</v>
      </c>
      <c r="G41" s="69"/>
    </row>
    <row r="42" spans="1:7" ht="15" customHeight="1">
      <c r="A42" s="278"/>
      <c r="B42" s="155">
        <v>1</v>
      </c>
      <c r="C42" s="156">
        <v>1</v>
      </c>
      <c r="D42" s="156"/>
      <c r="E42" s="156"/>
      <c r="F42" s="156">
        <v>1</v>
      </c>
      <c r="G42" s="69">
        <v>1957</v>
      </c>
    </row>
    <row r="43" spans="1:7" ht="15" customHeight="1">
      <c r="A43" s="278"/>
      <c r="B43" s="155">
        <v>1</v>
      </c>
      <c r="C43" s="156"/>
      <c r="D43" s="156">
        <v>1</v>
      </c>
      <c r="E43" s="156"/>
      <c r="F43" s="156">
        <v>1</v>
      </c>
      <c r="G43" s="69"/>
    </row>
    <row r="44" spans="1:7" ht="15" customHeight="1">
      <c r="A44" s="278"/>
      <c r="B44" s="155">
        <v>1</v>
      </c>
      <c r="C44" s="156">
        <v>1</v>
      </c>
      <c r="D44" s="156"/>
      <c r="E44" s="156"/>
      <c r="F44" s="156">
        <v>1</v>
      </c>
      <c r="G44" s="69"/>
    </row>
    <row r="45" spans="1:7" ht="15" customHeight="1">
      <c r="A45" s="278"/>
      <c r="B45" s="155">
        <v>1</v>
      </c>
      <c r="C45" s="156">
        <v>1</v>
      </c>
      <c r="D45" s="156"/>
      <c r="E45" s="156">
        <v>1</v>
      </c>
      <c r="F45" s="156"/>
      <c r="G45" s="69"/>
    </row>
    <row r="46" spans="1:7" ht="15" customHeight="1">
      <c r="A46" s="278"/>
      <c r="B46" s="155">
        <v>1</v>
      </c>
      <c r="C46" s="156"/>
      <c r="D46" s="156">
        <v>1</v>
      </c>
      <c r="E46" s="156">
        <v>1</v>
      </c>
      <c r="F46" s="156"/>
      <c r="G46" s="69"/>
    </row>
    <row r="47" spans="1:7" ht="15" customHeight="1">
      <c r="A47" s="278"/>
      <c r="B47" s="155">
        <v>1</v>
      </c>
      <c r="C47" s="156"/>
      <c r="D47" s="156">
        <v>1</v>
      </c>
      <c r="E47" s="156">
        <v>1</v>
      </c>
      <c r="F47" s="156"/>
      <c r="G47" s="69">
        <v>1945</v>
      </c>
    </row>
    <row r="48" spans="1:7" ht="15" customHeight="1">
      <c r="A48" s="278"/>
      <c r="B48" s="155">
        <v>1</v>
      </c>
      <c r="C48" s="156">
        <v>1</v>
      </c>
      <c r="D48" s="156"/>
      <c r="E48" s="156">
        <v>1</v>
      </c>
      <c r="F48" s="156"/>
      <c r="G48" s="69">
        <v>1947</v>
      </c>
    </row>
    <row r="49" spans="1:7" ht="15" customHeight="1">
      <c r="A49" s="278"/>
      <c r="B49" s="155">
        <v>1</v>
      </c>
      <c r="C49" s="156"/>
      <c r="D49" s="156">
        <v>1</v>
      </c>
      <c r="E49" s="156">
        <v>1</v>
      </c>
      <c r="F49" s="156"/>
      <c r="G49" s="69"/>
    </row>
    <row r="50" spans="1:7" ht="15" customHeight="1">
      <c r="A50" s="278"/>
      <c r="B50" s="155">
        <v>1</v>
      </c>
      <c r="C50" s="156"/>
      <c r="D50" s="156">
        <v>1</v>
      </c>
      <c r="E50" s="156">
        <v>1</v>
      </c>
      <c r="F50" s="156"/>
      <c r="G50" s="69"/>
    </row>
    <row r="51" spans="1:7" ht="15" customHeight="1">
      <c r="A51" s="278"/>
      <c r="B51" s="155">
        <v>1</v>
      </c>
      <c r="C51" s="156"/>
      <c r="D51" s="156">
        <v>1</v>
      </c>
      <c r="E51" s="156">
        <v>1</v>
      </c>
      <c r="F51" s="156"/>
      <c r="G51" s="69">
        <v>1973</v>
      </c>
    </row>
    <row r="52" spans="1:7" ht="15" customHeight="1">
      <c r="A52" s="278"/>
      <c r="B52" s="155">
        <v>1</v>
      </c>
      <c r="C52" s="156"/>
      <c r="D52" s="156">
        <v>1</v>
      </c>
      <c r="E52" s="156">
        <v>1</v>
      </c>
      <c r="F52" s="156"/>
      <c r="G52" s="69"/>
    </row>
    <row r="53" spans="1:7" ht="15" customHeight="1">
      <c r="A53" s="278"/>
      <c r="B53" s="155">
        <v>1</v>
      </c>
      <c r="C53" s="156">
        <v>1</v>
      </c>
      <c r="D53" s="156"/>
      <c r="E53" s="156">
        <v>1</v>
      </c>
      <c r="F53" s="156"/>
      <c r="G53" s="69"/>
    </row>
    <row r="54" spans="1:7" ht="15" customHeight="1">
      <c r="A54" s="278"/>
      <c r="B54" s="155">
        <v>1</v>
      </c>
      <c r="C54" s="156">
        <v>1</v>
      </c>
      <c r="D54" s="156"/>
      <c r="E54" s="156">
        <v>1</v>
      </c>
      <c r="F54" s="156"/>
      <c r="G54" s="69"/>
    </row>
    <row r="55" spans="1:7" ht="15" customHeight="1">
      <c r="A55" s="278"/>
      <c r="B55" s="155">
        <v>1</v>
      </c>
      <c r="C55" s="156"/>
      <c r="D55" s="156">
        <v>1</v>
      </c>
      <c r="E55" s="156"/>
      <c r="F55" s="156">
        <v>1</v>
      </c>
      <c r="G55" s="69"/>
    </row>
    <row r="56" spans="1:7" ht="15" customHeight="1">
      <c r="A56" s="278"/>
      <c r="B56" s="155">
        <v>1</v>
      </c>
      <c r="C56" s="156">
        <v>1</v>
      </c>
      <c r="D56" s="156"/>
      <c r="E56" s="156">
        <v>1</v>
      </c>
      <c r="F56" s="156"/>
      <c r="G56" s="69">
        <v>1967</v>
      </c>
    </row>
    <row r="57" spans="1:7" ht="15" customHeight="1">
      <c r="A57" s="278"/>
      <c r="B57" s="155">
        <v>1</v>
      </c>
      <c r="C57" s="156"/>
      <c r="D57" s="156">
        <v>1</v>
      </c>
      <c r="E57" s="156">
        <v>1</v>
      </c>
      <c r="F57" s="156"/>
      <c r="G57" s="69">
        <v>1970</v>
      </c>
    </row>
    <row r="58" spans="1:7" ht="15" customHeight="1">
      <c r="A58" s="278"/>
      <c r="B58" s="155">
        <v>1</v>
      </c>
      <c r="C58" s="156"/>
      <c r="D58" s="156">
        <v>1</v>
      </c>
      <c r="E58" s="156">
        <v>1</v>
      </c>
      <c r="F58" s="156"/>
      <c r="G58" s="69">
        <v>1984</v>
      </c>
    </row>
    <row r="59" spans="1:7" ht="15" customHeight="1">
      <c r="A59" s="278"/>
      <c r="B59" s="155">
        <v>1</v>
      </c>
      <c r="C59" s="156"/>
      <c r="D59" s="156">
        <v>1</v>
      </c>
      <c r="E59" s="156">
        <v>1</v>
      </c>
      <c r="F59" s="156"/>
      <c r="G59" s="69"/>
    </row>
    <row r="60" spans="1:7" ht="15" customHeight="1">
      <c r="A60" s="278"/>
      <c r="B60" s="155">
        <v>1</v>
      </c>
      <c r="C60" s="156"/>
      <c r="D60" s="156">
        <v>1</v>
      </c>
      <c r="E60" s="156">
        <v>1</v>
      </c>
      <c r="F60" s="156"/>
      <c r="G60" s="69"/>
    </row>
    <row r="61" spans="1:7" ht="15" customHeight="1">
      <c r="A61" s="278"/>
      <c r="B61" s="155">
        <v>1</v>
      </c>
      <c r="C61" s="156">
        <v>1</v>
      </c>
      <c r="D61" s="156"/>
      <c r="E61" s="156">
        <v>1</v>
      </c>
      <c r="F61" s="156"/>
      <c r="G61" s="69"/>
    </row>
    <row r="62" spans="1:7" ht="15" customHeight="1">
      <c r="A62" s="278"/>
      <c r="B62" s="155">
        <v>1</v>
      </c>
      <c r="C62" s="156">
        <v>1</v>
      </c>
      <c r="D62" s="156"/>
      <c r="E62" s="156">
        <v>1</v>
      </c>
      <c r="F62" s="156"/>
      <c r="G62" s="69"/>
    </row>
    <row r="63" spans="1:7" ht="15" customHeight="1">
      <c r="A63" s="278"/>
      <c r="B63" s="155">
        <v>1</v>
      </c>
      <c r="C63" s="156">
        <v>1</v>
      </c>
      <c r="D63" s="156"/>
      <c r="E63" s="156"/>
      <c r="F63" s="156">
        <v>1</v>
      </c>
      <c r="G63" s="69"/>
    </row>
    <row r="64" spans="1:7" ht="15" customHeight="1">
      <c r="A64" s="278"/>
      <c r="B64" s="155">
        <v>1</v>
      </c>
      <c r="C64" s="156">
        <v>1</v>
      </c>
      <c r="D64" s="156"/>
      <c r="E64" s="156"/>
      <c r="F64" s="156">
        <v>1</v>
      </c>
      <c r="G64" s="69"/>
    </row>
    <row r="65" spans="1:7" ht="15" customHeight="1">
      <c r="A65" s="278"/>
      <c r="B65" s="155">
        <v>1</v>
      </c>
      <c r="C65" s="156">
        <v>1</v>
      </c>
      <c r="D65" s="156"/>
      <c r="E65" s="156"/>
      <c r="F65" s="156">
        <v>1</v>
      </c>
      <c r="G65" s="69"/>
    </row>
    <row r="66" spans="1:7" ht="15" customHeight="1">
      <c r="A66" s="278"/>
      <c r="B66" s="155">
        <v>1</v>
      </c>
      <c r="C66" s="156"/>
      <c r="D66" s="156">
        <v>1</v>
      </c>
      <c r="E66" s="156">
        <v>1</v>
      </c>
      <c r="F66" s="156"/>
      <c r="G66" s="69">
        <v>1971</v>
      </c>
    </row>
    <row r="67" spans="1:7" ht="15" customHeight="1">
      <c r="A67" s="278"/>
      <c r="B67" s="155">
        <v>1</v>
      </c>
      <c r="C67" s="156"/>
      <c r="D67" s="156">
        <v>1</v>
      </c>
      <c r="E67" s="156"/>
      <c r="F67" s="156">
        <v>1</v>
      </c>
      <c r="G67" s="69">
        <v>1966</v>
      </c>
    </row>
    <row r="68" spans="1:7" ht="15" customHeight="1">
      <c r="A68" s="278"/>
      <c r="B68" s="155">
        <v>1</v>
      </c>
      <c r="C68" s="156"/>
      <c r="D68" s="156">
        <v>1</v>
      </c>
      <c r="E68" s="156">
        <v>1</v>
      </c>
      <c r="F68" s="156"/>
      <c r="G68" s="69"/>
    </row>
    <row r="69" spans="1:7" ht="15" customHeight="1">
      <c r="A69" s="278"/>
      <c r="B69" s="155">
        <v>1</v>
      </c>
      <c r="C69" s="156">
        <v>1</v>
      </c>
      <c r="D69" s="156"/>
      <c r="E69" s="156">
        <v>1</v>
      </c>
      <c r="F69" s="156"/>
      <c r="G69" s="69"/>
    </row>
    <row r="70" spans="1:7" ht="15" customHeight="1">
      <c r="A70" s="278"/>
      <c r="B70" s="155">
        <v>1</v>
      </c>
      <c r="C70" s="156"/>
      <c r="D70" s="156">
        <v>1</v>
      </c>
      <c r="E70" s="156">
        <v>1</v>
      </c>
      <c r="F70" s="156"/>
      <c r="G70" s="69">
        <v>1951</v>
      </c>
    </row>
    <row r="71" spans="1:7" ht="15" customHeight="1">
      <c r="A71" s="278"/>
      <c r="B71" s="155">
        <v>1</v>
      </c>
      <c r="C71" s="156"/>
      <c r="D71" s="156">
        <v>1</v>
      </c>
      <c r="E71" s="156">
        <v>1</v>
      </c>
      <c r="F71" s="156"/>
      <c r="G71" s="69"/>
    </row>
    <row r="72" spans="1:7" ht="15" customHeight="1">
      <c r="A72" s="278"/>
      <c r="B72" s="155">
        <v>1</v>
      </c>
      <c r="C72" s="156">
        <v>1</v>
      </c>
      <c r="D72" s="156"/>
      <c r="E72" s="156">
        <v>1</v>
      </c>
      <c r="F72" s="156"/>
      <c r="G72" s="69"/>
    </row>
    <row r="73" spans="1:7" ht="15" customHeight="1">
      <c r="A73" s="278"/>
      <c r="B73" s="155">
        <v>1</v>
      </c>
      <c r="C73" s="156">
        <v>1</v>
      </c>
      <c r="D73" s="156"/>
      <c r="E73" s="156">
        <v>1</v>
      </c>
      <c r="F73" s="156"/>
      <c r="G73" s="69"/>
    </row>
    <row r="74" spans="1:7" ht="15" customHeight="1">
      <c r="A74" s="278"/>
      <c r="B74" s="155">
        <v>1</v>
      </c>
      <c r="C74" s="156">
        <v>1</v>
      </c>
      <c r="D74" s="156"/>
      <c r="E74" s="156">
        <v>1</v>
      </c>
      <c r="F74" s="156"/>
      <c r="G74" s="69">
        <v>1962</v>
      </c>
    </row>
    <row r="75" spans="1:7" ht="15" customHeight="1">
      <c r="A75" s="278"/>
      <c r="B75" s="155">
        <v>1</v>
      </c>
      <c r="C75" s="156">
        <v>1</v>
      </c>
      <c r="D75" s="156"/>
      <c r="E75" s="156">
        <v>1</v>
      </c>
      <c r="F75" s="156"/>
      <c r="G75" s="69"/>
    </row>
    <row r="76" spans="1:7" ht="15" customHeight="1">
      <c r="A76" s="278"/>
      <c r="B76" s="155">
        <v>1</v>
      </c>
      <c r="C76" s="156"/>
      <c r="D76" s="156">
        <v>1</v>
      </c>
      <c r="E76" s="156">
        <v>1</v>
      </c>
      <c r="F76" s="156"/>
      <c r="G76" s="69">
        <v>1959</v>
      </c>
    </row>
    <row r="77" spans="1:7" ht="15" customHeight="1">
      <c r="A77" s="278"/>
      <c r="B77" s="155">
        <v>1</v>
      </c>
      <c r="C77" s="156">
        <v>1</v>
      </c>
      <c r="D77" s="156"/>
      <c r="E77" s="156">
        <v>1</v>
      </c>
      <c r="F77" s="156"/>
      <c r="G77" s="69">
        <v>1979</v>
      </c>
    </row>
    <row r="78" spans="1:7" ht="15" customHeight="1">
      <c r="A78" s="278"/>
      <c r="B78" s="155">
        <v>1</v>
      </c>
      <c r="C78" s="156"/>
      <c r="D78" s="156">
        <v>1</v>
      </c>
      <c r="E78" s="156">
        <v>1</v>
      </c>
      <c r="F78" s="156"/>
      <c r="G78" s="69"/>
    </row>
    <row r="79" spans="1:7" ht="15" customHeight="1">
      <c r="A79" s="278"/>
      <c r="B79" s="155">
        <v>1</v>
      </c>
      <c r="C79" s="156">
        <v>1</v>
      </c>
      <c r="D79" s="156"/>
      <c r="E79" s="156">
        <v>1</v>
      </c>
      <c r="F79" s="156"/>
      <c r="G79" s="69">
        <v>1963</v>
      </c>
    </row>
    <row r="80" spans="1:7" ht="15" customHeight="1">
      <c r="A80" s="278"/>
      <c r="B80" s="155">
        <v>1</v>
      </c>
      <c r="C80" s="156">
        <v>1</v>
      </c>
      <c r="D80" s="156"/>
      <c r="E80" s="156"/>
      <c r="F80" s="156">
        <v>1</v>
      </c>
      <c r="G80" s="69">
        <v>1981</v>
      </c>
    </row>
    <row r="81" spans="1:7" ht="15" customHeight="1">
      <c r="A81" s="278"/>
      <c r="B81" s="155">
        <v>1</v>
      </c>
      <c r="C81" s="156">
        <v>1</v>
      </c>
      <c r="D81" s="156"/>
      <c r="E81" s="156"/>
      <c r="F81" s="156">
        <v>1</v>
      </c>
      <c r="G81" s="69">
        <v>1973</v>
      </c>
    </row>
    <row r="82" spans="1:7" ht="15" customHeight="1">
      <c r="A82" s="278"/>
      <c r="B82" s="155">
        <v>1</v>
      </c>
      <c r="C82" s="156"/>
      <c r="D82" s="156">
        <v>1</v>
      </c>
      <c r="E82" s="156"/>
      <c r="F82" s="156">
        <v>1</v>
      </c>
      <c r="G82" s="69"/>
    </row>
    <row r="83" spans="1:7" ht="15" customHeight="1">
      <c r="A83" s="278"/>
      <c r="B83" s="155">
        <v>1</v>
      </c>
      <c r="C83" s="156"/>
      <c r="D83" s="156">
        <v>1</v>
      </c>
      <c r="E83" s="156"/>
      <c r="F83" s="156">
        <v>1</v>
      </c>
      <c r="G83" s="69">
        <v>1958</v>
      </c>
    </row>
    <row r="84" spans="1:7" ht="15" customHeight="1">
      <c r="A84" s="278"/>
      <c r="B84" s="155">
        <v>1</v>
      </c>
      <c r="C84" s="156">
        <v>1</v>
      </c>
      <c r="D84" s="156"/>
      <c r="E84" s="156">
        <v>1</v>
      </c>
      <c r="F84" s="156"/>
      <c r="G84" s="69">
        <v>1961</v>
      </c>
    </row>
    <row r="85" spans="1:7" ht="15" customHeight="1">
      <c r="A85" s="278"/>
      <c r="B85" s="155">
        <v>1</v>
      </c>
      <c r="C85" s="156"/>
      <c r="D85" s="156">
        <v>1</v>
      </c>
      <c r="E85" s="156">
        <v>1</v>
      </c>
      <c r="F85" s="156"/>
      <c r="G85" s="69">
        <v>1970</v>
      </c>
    </row>
    <row r="86" spans="1:7" ht="15" customHeight="1">
      <c r="A86" s="278"/>
      <c r="B86" s="155">
        <v>1</v>
      </c>
      <c r="C86" s="156"/>
      <c r="D86" s="156">
        <v>1</v>
      </c>
      <c r="E86" s="156">
        <v>1</v>
      </c>
      <c r="F86" s="156"/>
      <c r="G86" s="69">
        <v>1960</v>
      </c>
    </row>
    <row r="87" spans="1:7" ht="15" customHeight="1">
      <c r="A87" s="278"/>
      <c r="B87" s="155">
        <v>1</v>
      </c>
      <c r="C87" s="156"/>
      <c r="D87" s="156">
        <v>1</v>
      </c>
      <c r="E87" s="156">
        <v>1</v>
      </c>
      <c r="F87" s="156"/>
      <c r="G87" s="69">
        <v>1954</v>
      </c>
    </row>
    <row r="88" spans="1:7" ht="15" customHeight="1">
      <c r="A88" s="278"/>
      <c r="B88" s="155">
        <v>1</v>
      </c>
      <c r="C88" s="156">
        <v>1</v>
      </c>
      <c r="D88" s="156"/>
      <c r="E88" s="156">
        <v>1</v>
      </c>
      <c r="F88" s="156"/>
      <c r="G88" s="69">
        <v>1956</v>
      </c>
    </row>
    <row r="89" spans="1:7" ht="15" customHeight="1">
      <c r="A89" s="278"/>
      <c r="B89" s="155">
        <v>1</v>
      </c>
      <c r="C89" s="156">
        <v>1</v>
      </c>
      <c r="D89" s="156"/>
      <c r="E89" s="156">
        <v>1</v>
      </c>
      <c r="F89" s="156"/>
      <c r="G89" s="69">
        <v>1975</v>
      </c>
    </row>
    <row r="90" spans="1:7" ht="15" customHeight="1">
      <c r="A90" s="278"/>
      <c r="B90" s="155">
        <v>1</v>
      </c>
      <c r="C90" s="156"/>
      <c r="D90" s="156">
        <v>1</v>
      </c>
      <c r="E90" s="156"/>
      <c r="F90" s="156">
        <v>1</v>
      </c>
      <c r="G90" s="69"/>
    </row>
    <row r="91" spans="1:7" ht="15" customHeight="1">
      <c r="A91" s="278"/>
      <c r="B91" s="155">
        <v>1</v>
      </c>
      <c r="C91" s="156"/>
      <c r="D91" s="156">
        <v>1</v>
      </c>
      <c r="E91" s="156">
        <v>1</v>
      </c>
      <c r="F91" s="156"/>
      <c r="G91" s="69"/>
    </row>
    <row r="92" spans="1:7" ht="15" customHeight="1">
      <c r="A92" s="278"/>
      <c r="B92" s="155">
        <v>1</v>
      </c>
      <c r="C92" s="156">
        <v>1</v>
      </c>
      <c r="D92" s="156"/>
      <c r="E92" s="156">
        <v>1</v>
      </c>
      <c r="F92" s="156"/>
      <c r="G92" s="69">
        <v>1965</v>
      </c>
    </row>
    <row r="93" spans="1:7" ht="15" customHeight="1">
      <c r="A93" s="278"/>
      <c r="B93" s="155">
        <v>1</v>
      </c>
      <c r="C93" s="156">
        <v>1</v>
      </c>
      <c r="D93" s="156"/>
      <c r="E93" s="156">
        <v>1</v>
      </c>
      <c r="F93" s="156"/>
      <c r="G93" s="69">
        <v>1966</v>
      </c>
    </row>
    <row r="94" spans="1:7" ht="15" customHeight="1">
      <c r="A94" s="278"/>
      <c r="B94" s="155">
        <v>1</v>
      </c>
      <c r="C94" s="156">
        <v>1</v>
      </c>
      <c r="D94" s="156"/>
      <c r="E94" s="156"/>
      <c r="F94" s="156">
        <v>1</v>
      </c>
      <c r="G94" s="69"/>
    </row>
    <row r="95" spans="1:7" ht="15" customHeight="1">
      <c r="A95" s="278"/>
      <c r="B95" s="155">
        <v>1</v>
      </c>
      <c r="C95" s="156"/>
      <c r="D95" s="156">
        <v>1</v>
      </c>
      <c r="E95" s="156">
        <v>1</v>
      </c>
      <c r="F95" s="156"/>
      <c r="G95" s="69">
        <v>1956</v>
      </c>
    </row>
    <row r="96" spans="1:7" ht="15" customHeight="1">
      <c r="A96" s="278"/>
      <c r="B96" s="155">
        <v>1</v>
      </c>
      <c r="C96" s="156">
        <v>1</v>
      </c>
      <c r="D96" s="156"/>
      <c r="E96" s="156">
        <v>1</v>
      </c>
      <c r="F96" s="156"/>
      <c r="G96" s="69"/>
    </row>
    <row r="97" spans="1:7" ht="15" customHeight="1">
      <c r="A97" s="278"/>
      <c r="B97" s="155">
        <v>1</v>
      </c>
      <c r="C97" s="156"/>
      <c r="D97" s="156">
        <v>1</v>
      </c>
      <c r="E97" s="156">
        <v>1</v>
      </c>
      <c r="F97" s="156"/>
      <c r="G97" s="69"/>
    </row>
    <row r="98" spans="1:7" ht="15" customHeight="1">
      <c r="A98" s="278"/>
      <c r="B98" s="155">
        <v>1</v>
      </c>
      <c r="C98" s="156">
        <v>1</v>
      </c>
      <c r="D98" s="156"/>
      <c r="E98" s="156">
        <v>1</v>
      </c>
      <c r="F98" s="156"/>
      <c r="G98" s="69"/>
    </row>
    <row r="99" spans="1:7" ht="15" customHeight="1">
      <c r="A99" s="278"/>
      <c r="B99" s="155">
        <v>1</v>
      </c>
      <c r="C99" s="156">
        <v>1</v>
      </c>
      <c r="D99" s="156"/>
      <c r="E99" s="156">
        <v>1</v>
      </c>
      <c r="F99" s="156"/>
      <c r="G99" s="69"/>
    </row>
    <row r="100" spans="1:7" ht="15" customHeight="1">
      <c r="A100" s="278"/>
      <c r="B100" s="155">
        <v>1</v>
      </c>
      <c r="C100" s="156"/>
      <c r="D100" s="156">
        <v>1</v>
      </c>
      <c r="E100" s="156">
        <v>1</v>
      </c>
      <c r="F100" s="156"/>
      <c r="G100" s="69">
        <v>1940</v>
      </c>
    </row>
    <row r="101" spans="1:7" ht="15" customHeight="1">
      <c r="A101" s="278"/>
      <c r="B101" s="155">
        <v>1</v>
      </c>
      <c r="C101" s="156">
        <v>1</v>
      </c>
      <c r="D101" s="156"/>
      <c r="E101" s="156">
        <v>1</v>
      </c>
      <c r="F101" s="156"/>
      <c r="G101" s="69"/>
    </row>
    <row r="102" spans="1:7" ht="15" customHeight="1">
      <c r="A102" s="278"/>
      <c r="B102" s="155">
        <v>1</v>
      </c>
      <c r="C102" s="156"/>
      <c r="D102" s="156">
        <v>1</v>
      </c>
      <c r="E102" s="156">
        <v>1</v>
      </c>
      <c r="F102" s="156"/>
      <c r="G102" s="69"/>
    </row>
    <row r="103" spans="1:7" ht="15" customHeight="1">
      <c r="A103" s="278"/>
      <c r="B103" s="155">
        <v>1</v>
      </c>
      <c r="C103" s="156">
        <v>1</v>
      </c>
      <c r="D103" s="156"/>
      <c r="E103" s="156"/>
      <c r="F103" s="156">
        <v>1</v>
      </c>
      <c r="G103" s="69"/>
    </row>
    <row r="104" spans="1:7" ht="15" customHeight="1">
      <c r="A104" s="278"/>
      <c r="B104" s="155">
        <v>1</v>
      </c>
      <c r="C104" s="156">
        <v>1</v>
      </c>
      <c r="D104" s="156"/>
      <c r="E104" s="156"/>
      <c r="F104" s="156">
        <v>1</v>
      </c>
      <c r="G104" s="69"/>
    </row>
    <row r="105" spans="1:7" ht="15" customHeight="1">
      <c r="A105" s="278"/>
      <c r="B105" s="155">
        <v>1</v>
      </c>
      <c r="C105" s="156">
        <v>1</v>
      </c>
      <c r="D105" s="156"/>
      <c r="E105" s="156">
        <v>1</v>
      </c>
      <c r="F105" s="156"/>
      <c r="G105" s="69">
        <v>1979</v>
      </c>
    </row>
    <row r="106" spans="1:7" ht="15" customHeight="1">
      <c r="A106" s="278"/>
      <c r="B106" s="155">
        <v>1</v>
      </c>
      <c r="C106" s="156"/>
      <c r="D106" s="156">
        <v>1</v>
      </c>
      <c r="E106" s="156"/>
      <c r="F106" s="156">
        <v>1</v>
      </c>
      <c r="G106" s="69"/>
    </row>
    <row r="107" spans="1:7" ht="15" customHeight="1">
      <c r="A107" s="278"/>
      <c r="B107" s="155">
        <v>1</v>
      </c>
      <c r="C107" s="156"/>
      <c r="D107" s="156">
        <v>1</v>
      </c>
      <c r="E107" s="156"/>
      <c r="F107" s="156">
        <v>1</v>
      </c>
      <c r="G107" s="69"/>
    </row>
    <row r="108" spans="1:7" ht="15" customHeight="1">
      <c r="A108" s="278"/>
      <c r="B108" s="155">
        <v>1</v>
      </c>
      <c r="C108" s="156"/>
      <c r="D108" s="156">
        <v>1</v>
      </c>
      <c r="E108" s="156"/>
      <c r="F108" s="156">
        <v>1</v>
      </c>
      <c r="G108" s="69"/>
    </row>
    <row r="109" spans="1:7" ht="15" customHeight="1">
      <c r="A109" s="278"/>
      <c r="B109" s="155">
        <v>1</v>
      </c>
      <c r="C109" s="156"/>
      <c r="D109" s="156">
        <v>1</v>
      </c>
      <c r="E109" s="156">
        <v>1</v>
      </c>
      <c r="F109" s="156"/>
      <c r="G109" s="69"/>
    </row>
    <row r="110" spans="1:7" ht="15" customHeight="1">
      <c r="A110" s="278"/>
      <c r="B110" s="155">
        <v>1</v>
      </c>
      <c r="C110" s="156"/>
      <c r="D110" s="156">
        <v>1</v>
      </c>
      <c r="E110" s="156"/>
      <c r="F110" s="156">
        <v>1</v>
      </c>
      <c r="G110" s="69"/>
    </row>
    <row r="111" spans="1:7" ht="15" customHeight="1">
      <c r="A111" s="278"/>
      <c r="B111" s="155">
        <v>1</v>
      </c>
      <c r="C111" s="156"/>
      <c r="D111" s="156">
        <v>1</v>
      </c>
      <c r="E111" s="156">
        <v>1</v>
      </c>
      <c r="F111" s="156"/>
      <c r="G111" s="69">
        <v>1949</v>
      </c>
    </row>
    <row r="112" spans="1:7" ht="15" customHeight="1">
      <c r="A112" s="278"/>
      <c r="B112" s="155">
        <v>1</v>
      </c>
      <c r="C112" s="156"/>
      <c r="D112" s="156">
        <v>1</v>
      </c>
      <c r="E112" s="156"/>
      <c r="F112" s="156">
        <v>1</v>
      </c>
      <c r="G112" s="69"/>
    </row>
    <row r="113" spans="1:7" ht="15" customHeight="1">
      <c r="A113" s="278"/>
      <c r="B113" s="155">
        <v>1</v>
      </c>
      <c r="C113" s="156">
        <v>1</v>
      </c>
      <c r="D113" s="156"/>
      <c r="E113" s="156"/>
      <c r="F113" s="156">
        <v>1</v>
      </c>
      <c r="G113" s="69"/>
    </row>
    <row r="114" spans="1:7" ht="15" customHeight="1">
      <c r="A114" s="278"/>
      <c r="B114" s="155">
        <v>1</v>
      </c>
      <c r="C114" s="156">
        <v>1</v>
      </c>
      <c r="D114" s="156"/>
      <c r="E114" s="156"/>
      <c r="F114" s="156">
        <v>1</v>
      </c>
      <c r="G114" s="69"/>
    </row>
    <row r="115" spans="1:7" ht="15" customHeight="1">
      <c r="A115" s="278"/>
      <c r="B115" s="155">
        <v>1</v>
      </c>
      <c r="C115" s="156">
        <v>1</v>
      </c>
      <c r="D115" s="156"/>
      <c r="E115" s="156">
        <v>1</v>
      </c>
      <c r="F115" s="156"/>
      <c r="G115" s="69">
        <v>1950</v>
      </c>
    </row>
    <row r="116" spans="1:7" ht="15" customHeight="1">
      <c r="A116" s="278"/>
      <c r="B116" s="155">
        <v>1</v>
      </c>
      <c r="C116" s="156">
        <v>1</v>
      </c>
      <c r="D116" s="156"/>
      <c r="E116" s="156">
        <v>1</v>
      </c>
      <c r="F116" s="156"/>
      <c r="G116" s="69">
        <v>1974</v>
      </c>
    </row>
    <row r="117" spans="1:7" ht="15" customHeight="1">
      <c r="A117" s="278"/>
      <c r="B117" s="155">
        <v>1</v>
      </c>
      <c r="C117" s="156"/>
      <c r="D117" s="156">
        <v>1</v>
      </c>
      <c r="E117" s="156">
        <v>1</v>
      </c>
      <c r="F117" s="156"/>
      <c r="G117" s="69"/>
    </row>
    <row r="118" spans="1:7" ht="15" customHeight="1">
      <c r="A118" s="278"/>
      <c r="B118" s="155">
        <v>1</v>
      </c>
      <c r="C118" s="156">
        <v>1</v>
      </c>
      <c r="D118" s="156"/>
      <c r="E118" s="156">
        <v>1</v>
      </c>
      <c r="F118" s="156"/>
      <c r="G118" s="69">
        <v>1953</v>
      </c>
    </row>
    <row r="119" spans="1:7" ht="15" customHeight="1">
      <c r="A119" s="278"/>
      <c r="B119" s="155">
        <v>1</v>
      </c>
      <c r="C119" s="156">
        <v>1</v>
      </c>
      <c r="D119" s="156"/>
      <c r="E119" s="156">
        <v>1</v>
      </c>
      <c r="F119" s="156"/>
      <c r="G119" s="69"/>
    </row>
    <row r="120" spans="1:7" ht="15" customHeight="1">
      <c r="A120" s="278"/>
      <c r="B120" s="155">
        <v>1</v>
      </c>
      <c r="C120" s="156"/>
      <c r="D120" s="156">
        <v>1</v>
      </c>
      <c r="E120" s="156">
        <v>1</v>
      </c>
      <c r="F120" s="156"/>
      <c r="G120" s="69"/>
    </row>
    <row r="121" spans="1:7" ht="15" customHeight="1">
      <c r="A121" s="278"/>
      <c r="B121" s="155">
        <v>1</v>
      </c>
      <c r="C121" s="156">
        <v>1</v>
      </c>
      <c r="D121" s="156"/>
      <c r="E121" s="156">
        <v>1</v>
      </c>
      <c r="F121" s="156"/>
      <c r="G121" s="69">
        <v>1963</v>
      </c>
    </row>
    <row r="122" spans="1:7" ht="15" customHeight="1">
      <c r="A122" s="278"/>
      <c r="B122" s="155">
        <v>1</v>
      </c>
      <c r="C122" s="156">
        <v>1</v>
      </c>
      <c r="D122" s="156"/>
      <c r="E122" s="156"/>
      <c r="F122" s="156">
        <v>1</v>
      </c>
      <c r="G122" s="69"/>
    </row>
    <row r="123" spans="1:7" ht="15" customHeight="1">
      <c r="A123" s="278"/>
      <c r="B123" s="155">
        <v>1</v>
      </c>
      <c r="C123" s="156"/>
      <c r="D123" s="156">
        <v>1</v>
      </c>
      <c r="E123" s="156"/>
      <c r="F123" s="156">
        <v>1</v>
      </c>
      <c r="G123" s="69">
        <v>1980</v>
      </c>
    </row>
    <row r="124" spans="1:7" ht="15" customHeight="1">
      <c r="A124" s="278"/>
      <c r="B124" s="155">
        <v>1</v>
      </c>
      <c r="C124" s="156">
        <v>1</v>
      </c>
      <c r="D124" s="156"/>
      <c r="E124" s="156"/>
      <c r="F124" s="156">
        <v>1</v>
      </c>
      <c r="G124" s="69"/>
    </row>
    <row r="125" spans="1:7" ht="15" customHeight="1">
      <c r="A125" s="278"/>
      <c r="B125" s="155">
        <v>1</v>
      </c>
      <c r="C125" s="156"/>
      <c r="D125" s="156">
        <v>1</v>
      </c>
      <c r="E125" s="156">
        <v>1</v>
      </c>
      <c r="F125" s="156"/>
      <c r="G125" s="69"/>
    </row>
    <row r="126" spans="1:7" ht="15" customHeight="1">
      <c r="A126" s="278"/>
      <c r="B126" s="155">
        <v>1</v>
      </c>
      <c r="C126" s="156">
        <v>1</v>
      </c>
      <c r="D126" s="156"/>
      <c r="E126" s="156">
        <v>1</v>
      </c>
      <c r="F126" s="156"/>
      <c r="G126" s="69"/>
    </row>
    <row r="127" spans="1:7" ht="15" customHeight="1">
      <c r="A127" s="278"/>
      <c r="B127" s="155">
        <v>1</v>
      </c>
      <c r="C127" s="156"/>
      <c r="D127" s="156">
        <v>1</v>
      </c>
      <c r="E127" s="156"/>
      <c r="F127" s="156">
        <v>1</v>
      </c>
      <c r="G127" s="69"/>
    </row>
    <row r="128" spans="1:7" ht="15" customHeight="1">
      <c r="A128" s="278"/>
      <c r="B128" s="155">
        <v>1</v>
      </c>
      <c r="C128" s="156"/>
      <c r="D128" s="156">
        <v>1</v>
      </c>
      <c r="E128" s="156">
        <v>1</v>
      </c>
      <c r="F128" s="156"/>
      <c r="G128" s="69">
        <v>1961</v>
      </c>
    </row>
    <row r="129" spans="1:7" ht="15" customHeight="1">
      <c r="A129" s="278"/>
      <c r="B129" s="155">
        <v>1</v>
      </c>
      <c r="C129" s="156">
        <v>1</v>
      </c>
      <c r="D129" s="156"/>
      <c r="E129" s="156">
        <v>1</v>
      </c>
      <c r="F129" s="156"/>
      <c r="G129" s="69"/>
    </row>
    <row r="130" spans="1:7" ht="15" customHeight="1">
      <c r="A130" s="278"/>
      <c r="B130" s="155">
        <v>1</v>
      </c>
      <c r="C130" s="156"/>
      <c r="D130" s="156">
        <v>1</v>
      </c>
      <c r="E130" s="156"/>
      <c r="F130" s="156">
        <v>1</v>
      </c>
      <c r="G130" s="69"/>
    </row>
    <row r="131" spans="1:7" ht="15" customHeight="1">
      <c r="A131" s="278"/>
      <c r="B131" s="155">
        <v>1</v>
      </c>
      <c r="C131" s="156"/>
      <c r="D131" s="156">
        <v>1</v>
      </c>
      <c r="E131" s="156"/>
      <c r="F131" s="156">
        <v>1</v>
      </c>
      <c r="G131" s="69">
        <v>1977</v>
      </c>
    </row>
    <row r="132" spans="1:7" ht="15" customHeight="1">
      <c r="A132" s="278"/>
      <c r="B132" s="155">
        <v>1</v>
      </c>
      <c r="C132" s="156"/>
      <c r="D132" s="156">
        <v>1</v>
      </c>
      <c r="E132" s="156"/>
      <c r="F132" s="156">
        <v>1</v>
      </c>
      <c r="G132" s="69"/>
    </row>
    <row r="133" spans="1:7" ht="15" customHeight="1">
      <c r="A133" s="278"/>
      <c r="B133" s="155">
        <v>1</v>
      </c>
      <c r="C133" s="156"/>
      <c r="D133" s="156">
        <v>1</v>
      </c>
      <c r="E133" s="156"/>
      <c r="F133" s="156">
        <v>1</v>
      </c>
      <c r="G133" s="69"/>
    </row>
    <row r="134" spans="1:7" ht="15" customHeight="1">
      <c r="A134" s="278"/>
      <c r="B134" s="155">
        <v>1</v>
      </c>
      <c r="C134" s="156"/>
      <c r="D134" s="156">
        <v>1</v>
      </c>
      <c r="E134" s="156"/>
      <c r="F134" s="156">
        <v>1</v>
      </c>
      <c r="G134" s="69"/>
    </row>
    <row r="135" spans="1:7" ht="15" customHeight="1">
      <c r="A135" s="278"/>
      <c r="B135" s="155">
        <v>1</v>
      </c>
      <c r="C135" s="156"/>
      <c r="D135" s="156">
        <v>1</v>
      </c>
      <c r="E135" s="156"/>
      <c r="F135" s="156">
        <v>1</v>
      </c>
      <c r="G135" s="69"/>
    </row>
    <row r="136" spans="1:7" ht="15" customHeight="1">
      <c r="A136" s="278"/>
      <c r="B136" s="155">
        <v>1</v>
      </c>
      <c r="C136" s="156"/>
      <c r="D136" s="156">
        <v>1</v>
      </c>
      <c r="E136" s="156"/>
      <c r="F136" s="156">
        <v>1</v>
      </c>
      <c r="G136" s="69"/>
    </row>
    <row r="137" spans="1:7" ht="15" customHeight="1">
      <c r="A137" s="278"/>
      <c r="B137" s="155">
        <v>1</v>
      </c>
      <c r="C137" s="156"/>
      <c r="D137" s="156">
        <v>1</v>
      </c>
      <c r="E137" s="156"/>
      <c r="F137" s="156">
        <v>1</v>
      </c>
      <c r="G137" s="69"/>
    </row>
    <row r="138" spans="1:7" ht="15" customHeight="1">
      <c r="A138" s="278"/>
      <c r="B138" s="155">
        <v>1</v>
      </c>
      <c r="C138" s="156"/>
      <c r="D138" s="156">
        <v>1</v>
      </c>
      <c r="E138" s="156"/>
      <c r="F138" s="156">
        <v>1</v>
      </c>
      <c r="G138" s="69"/>
    </row>
    <row r="139" spans="1:7" ht="15" customHeight="1">
      <c r="A139" s="278"/>
      <c r="B139" s="155">
        <v>1</v>
      </c>
      <c r="C139" s="156">
        <v>1</v>
      </c>
      <c r="D139" s="156"/>
      <c r="E139" s="156"/>
      <c r="F139" s="156">
        <v>1</v>
      </c>
      <c r="G139" s="69"/>
    </row>
    <row r="140" spans="1:7" ht="15" customHeight="1">
      <c r="A140" s="278"/>
      <c r="B140" s="155">
        <v>1</v>
      </c>
      <c r="C140" s="156"/>
      <c r="D140" s="156">
        <v>1</v>
      </c>
      <c r="E140" s="156"/>
      <c r="F140" s="156">
        <v>1</v>
      </c>
      <c r="G140" s="69"/>
    </row>
    <row r="141" spans="1:7" ht="15" customHeight="1">
      <c r="A141" s="278"/>
      <c r="B141" s="155">
        <v>1</v>
      </c>
      <c r="C141" s="156">
        <v>1</v>
      </c>
      <c r="D141" s="156"/>
      <c r="E141" s="156"/>
      <c r="F141" s="156">
        <v>1</v>
      </c>
      <c r="G141" s="69"/>
    </row>
    <row r="142" spans="1:7" ht="15" customHeight="1">
      <c r="A142" s="278"/>
      <c r="B142" s="155">
        <v>1</v>
      </c>
      <c r="C142" s="156"/>
      <c r="D142" s="156">
        <v>1</v>
      </c>
      <c r="E142" s="156"/>
      <c r="F142" s="156">
        <v>1</v>
      </c>
      <c r="G142" s="69">
        <v>1983</v>
      </c>
    </row>
    <row r="143" spans="1:7" ht="15" customHeight="1">
      <c r="A143" s="278"/>
      <c r="B143" s="155">
        <v>1</v>
      </c>
      <c r="C143" s="156">
        <v>1</v>
      </c>
      <c r="D143" s="156"/>
      <c r="E143" s="156"/>
      <c r="F143" s="156">
        <v>1</v>
      </c>
      <c r="G143" s="69"/>
    </row>
    <row r="144" spans="1:7" ht="15" customHeight="1">
      <c r="A144" s="278"/>
      <c r="B144" s="155">
        <v>1</v>
      </c>
      <c r="C144" s="156"/>
      <c r="D144" s="156">
        <v>1</v>
      </c>
      <c r="E144" s="156"/>
      <c r="F144" s="156">
        <v>1</v>
      </c>
      <c r="G144" s="69"/>
    </row>
    <row r="145" spans="1:7" ht="15" customHeight="1">
      <c r="A145" s="278"/>
      <c r="B145" s="155">
        <v>1</v>
      </c>
      <c r="C145" s="156">
        <v>1</v>
      </c>
      <c r="D145" s="156"/>
      <c r="E145" s="156"/>
      <c r="F145" s="156">
        <v>1</v>
      </c>
      <c r="G145" s="69"/>
    </row>
    <row r="146" spans="1:7" ht="15" customHeight="1">
      <c r="A146" s="278"/>
      <c r="B146" s="155">
        <v>1</v>
      </c>
      <c r="C146" s="156">
        <v>1</v>
      </c>
      <c r="D146" s="156"/>
      <c r="E146" s="156">
        <v>1</v>
      </c>
      <c r="F146" s="156"/>
      <c r="G146" s="69"/>
    </row>
    <row r="147" spans="1:7" ht="15" customHeight="1">
      <c r="A147" s="278"/>
      <c r="B147" s="155">
        <v>1</v>
      </c>
      <c r="C147" s="156"/>
      <c r="D147" s="156">
        <v>1</v>
      </c>
      <c r="E147" s="156">
        <v>1</v>
      </c>
      <c r="F147" s="156"/>
      <c r="G147" s="69">
        <v>1986</v>
      </c>
    </row>
    <row r="148" spans="1:7" ht="15" customHeight="1">
      <c r="A148" s="278"/>
      <c r="B148" s="155">
        <v>1</v>
      </c>
      <c r="C148" s="156"/>
      <c r="D148" s="156">
        <v>1</v>
      </c>
      <c r="E148" s="156">
        <v>1</v>
      </c>
      <c r="F148" s="156"/>
      <c r="G148" s="69"/>
    </row>
    <row r="149" spans="1:7" ht="15" customHeight="1">
      <c r="A149" s="278"/>
      <c r="B149" s="155">
        <v>1</v>
      </c>
      <c r="C149" s="156"/>
      <c r="D149" s="156">
        <v>1</v>
      </c>
      <c r="E149" s="156">
        <v>1</v>
      </c>
      <c r="F149" s="156"/>
      <c r="G149" s="69"/>
    </row>
    <row r="150" spans="1:7" ht="15" customHeight="1">
      <c r="A150" s="278"/>
      <c r="B150" s="155">
        <v>1</v>
      </c>
      <c r="C150" s="156">
        <v>1</v>
      </c>
      <c r="D150" s="156"/>
      <c r="E150" s="156"/>
      <c r="F150" s="156">
        <v>1</v>
      </c>
      <c r="G150" s="69">
        <v>1948</v>
      </c>
    </row>
    <row r="151" spans="1:7" ht="15" customHeight="1">
      <c r="A151" s="278"/>
      <c r="B151" s="155">
        <v>1</v>
      </c>
      <c r="C151" s="156"/>
      <c r="D151" s="156">
        <v>1</v>
      </c>
      <c r="E151" s="156">
        <v>1</v>
      </c>
      <c r="F151" s="156"/>
      <c r="G151" s="69"/>
    </row>
    <row r="152" spans="1:7" ht="15" customHeight="1">
      <c r="A152" s="278"/>
      <c r="B152" s="155">
        <v>1</v>
      </c>
      <c r="C152" s="156"/>
      <c r="D152" s="156">
        <v>1</v>
      </c>
      <c r="E152" s="156">
        <v>1</v>
      </c>
      <c r="F152" s="156"/>
      <c r="G152" s="69"/>
    </row>
    <row r="153" spans="1:7" ht="15" customHeight="1">
      <c r="A153" s="278"/>
      <c r="B153" s="155">
        <v>1</v>
      </c>
      <c r="C153" s="156">
        <v>1</v>
      </c>
      <c r="D153" s="156"/>
      <c r="E153" s="156">
        <v>1</v>
      </c>
      <c r="F153" s="156"/>
      <c r="G153" s="69"/>
    </row>
    <row r="154" spans="1:7" ht="15" customHeight="1">
      <c r="A154" s="278"/>
      <c r="B154" s="155">
        <v>1</v>
      </c>
      <c r="C154" s="156"/>
      <c r="D154" s="156">
        <v>1</v>
      </c>
      <c r="E154" s="156"/>
      <c r="F154" s="156">
        <v>1</v>
      </c>
      <c r="G154" s="69"/>
    </row>
    <row r="155" spans="1:7" ht="15" customHeight="1">
      <c r="A155" s="278"/>
      <c r="B155" s="155">
        <v>1</v>
      </c>
      <c r="C155" s="156"/>
      <c r="D155" s="156">
        <v>1</v>
      </c>
      <c r="E155" s="156">
        <v>1</v>
      </c>
      <c r="F155" s="156"/>
      <c r="G155" s="69"/>
    </row>
    <row r="156" spans="1:7" ht="15" customHeight="1">
      <c r="A156" s="278"/>
      <c r="B156" s="155">
        <v>1</v>
      </c>
      <c r="C156" s="156"/>
      <c r="D156" s="156">
        <v>1</v>
      </c>
      <c r="E156" s="156">
        <v>1</v>
      </c>
      <c r="F156" s="156"/>
      <c r="G156" s="69"/>
    </row>
    <row r="157" spans="1:7" ht="15" customHeight="1">
      <c r="A157" s="278"/>
      <c r="B157" s="155">
        <v>1</v>
      </c>
      <c r="C157" s="156">
        <v>1</v>
      </c>
      <c r="D157" s="156"/>
      <c r="E157" s="156"/>
      <c r="F157" s="156">
        <v>1</v>
      </c>
      <c r="G157" s="69"/>
    </row>
    <row r="158" spans="1:7" ht="15" customHeight="1">
      <c r="A158" s="278"/>
      <c r="B158" s="155">
        <v>1</v>
      </c>
      <c r="C158" s="156"/>
      <c r="D158" s="156">
        <v>1</v>
      </c>
      <c r="E158" s="156"/>
      <c r="F158" s="156">
        <v>1</v>
      </c>
      <c r="G158" s="69"/>
    </row>
    <row r="159" spans="1:7" ht="15" customHeight="1">
      <c r="A159" s="278"/>
      <c r="B159" s="155">
        <v>1</v>
      </c>
      <c r="C159" s="156">
        <v>1</v>
      </c>
      <c r="D159" s="156"/>
      <c r="E159" s="156"/>
      <c r="F159" s="156">
        <v>1</v>
      </c>
      <c r="G159" s="69"/>
    </row>
    <row r="160" spans="1:7" ht="15" customHeight="1">
      <c r="A160" s="278"/>
      <c r="B160" s="155">
        <v>1</v>
      </c>
      <c r="C160" s="156"/>
      <c r="D160" s="156">
        <v>1</v>
      </c>
      <c r="E160" s="156">
        <v>1</v>
      </c>
      <c r="F160" s="156"/>
      <c r="G160" s="69"/>
    </row>
    <row r="161" spans="1:7" ht="15" customHeight="1">
      <c r="A161" s="278"/>
      <c r="B161" s="155">
        <v>1</v>
      </c>
      <c r="C161" s="156">
        <v>1</v>
      </c>
      <c r="D161" s="156"/>
      <c r="E161" s="156">
        <v>1</v>
      </c>
      <c r="F161" s="156"/>
      <c r="G161" s="69">
        <v>1954</v>
      </c>
    </row>
    <row r="162" spans="1:7" ht="15" customHeight="1">
      <c r="A162" s="278"/>
      <c r="B162" s="155">
        <v>1</v>
      </c>
      <c r="C162" s="156">
        <v>1</v>
      </c>
      <c r="D162" s="156"/>
      <c r="E162" s="156">
        <v>1</v>
      </c>
      <c r="F162" s="156"/>
      <c r="G162" s="69">
        <v>1945</v>
      </c>
    </row>
    <row r="163" spans="1:7" ht="15" customHeight="1">
      <c r="A163" s="278"/>
      <c r="B163" s="155">
        <v>1</v>
      </c>
      <c r="C163" s="156">
        <v>1</v>
      </c>
      <c r="D163" s="156"/>
      <c r="E163" s="156">
        <v>1</v>
      </c>
      <c r="F163" s="156"/>
      <c r="G163" s="69"/>
    </row>
    <row r="164" spans="1:7" ht="15" customHeight="1">
      <c r="A164" s="278"/>
      <c r="B164" s="155">
        <v>1</v>
      </c>
      <c r="C164" s="156"/>
      <c r="D164" s="156">
        <v>1</v>
      </c>
      <c r="E164" s="156"/>
      <c r="F164" s="156">
        <v>1</v>
      </c>
      <c r="G164" s="69"/>
    </row>
    <row r="165" spans="1:7" ht="15" customHeight="1">
      <c r="A165" s="278"/>
      <c r="B165" s="155">
        <v>1</v>
      </c>
      <c r="C165" s="156"/>
      <c r="D165" s="156">
        <v>1</v>
      </c>
      <c r="E165" s="156"/>
      <c r="F165" s="156">
        <v>1</v>
      </c>
      <c r="G165" s="69"/>
    </row>
    <row r="166" spans="1:7" ht="15" customHeight="1">
      <c r="A166" s="278"/>
      <c r="B166" s="155">
        <v>1</v>
      </c>
      <c r="C166" s="156">
        <v>1</v>
      </c>
      <c r="D166" s="156"/>
      <c r="E166" s="156">
        <v>1</v>
      </c>
      <c r="F166" s="156"/>
      <c r="G166" s="69"/>
    </row>
    <row r="167" spans="1:7" ht="15" customHeight="1">
      <c r="A167" s="278"/>
      <c r="B167" s="155">
        <v>1</v>
      </c>
      <c r="C167" s="156"/>
      <c r="D167" s="156">
        <v>1</v>
      </c>
      <c r="E167" s="156">
        <v>1</v>
      </c>
      <c r="F167" s="156"/>
      <c r="G167" s="69">
        <v>1977</v>
      </c>
    </row>
    <row r="168" spans="1:7" ht="15" customHeight="1">
      <c r="A168" s="278"/>
      <c r="B168" s="155">
        <v>1</v>
      </c>
      <c r="C168" s="156"/>
      <c r="D168" s="156">
        <v>1</v>
      </c>
      <c r="E168" s="156"/>
      <c r="F168" s="156">
        <v>1</v>
      </c>
      <c r="G168" s="69"/>
    </row>
    <row r="169" spans="1:7" ht="15" customHeight="1">
      <c r="A169" s="278"/>
      <c r="B169" s="155">
        <v>1</v>
      </c>
      <c r="C169" s="156">
        <v>1</v>
      </c>
      <c r="D169" s="156"/>
      <c r="E169" s="156"/>
      <c r="F169" s="156">
        <v>1</v>
      </c>
      <c r="G169" s="69"/>
    </row>
    <row r="170" spans="1:7" ht="15" customHeight="1">
      <c r="A170" s="278"/>
      <c r="B170" s="155">
        <v>1</v>
      </c>
      <c r="C170" s="156">
        <v>1</v>
      </c>
      <c r="D170" s="156"/>
      <c r="E170" s="156">
        <v>1</v>
      </c>
      <c r="F170" s="156"/>
      <c r="G170" s="69"/>
    </row>
    <row r="171" spans="1:7" ht="15" customHeight="1">
      <c r="A171" s="278"/>
      <c r="B171" s="155">
        <v>1</v>
      </c>
      <c r="C171" s="156"/>
      <c r="D171" s="156">
        <v>1</v>
      </c>
      <c r="E171" s="156">
        <v>1</v>
      </c>
      <c r="F171" s="156"/>
      <c r="G171" s="69"/>
    </row>
    <row r="172" spans="1:7" ht="15" customHeight="1">
      <c r="A172" s="278"/>
      <c r="B172" s="155">
        <v>1</v>
      </c>
      <c r="C172" s="156">
        <v>1</v>
      </c>
      <c r="D172" s="156"/>
      <c r="E172" s="156">
        <v>1</v>
      </c>
      <c r="F172" s="156"/>
      <c r="G172" s="69"/>
    </row>
    <row r="173" spans="1:7" ht="15" customHeight="1">
      <c r="A173" s="278"/>
      <c r="B173" s="155">
        <v>1</v>
      </c>
      <c r="C173" s="156">
        <v>1</v>
      </c>
      <c r="D173" s="156"/>
      <c r="E173" s="156">
        <v>1</v>
      </c>
      <c r="F173" s="156"/>
      <c r="G173" s="69">
        <v>1968</v>
      </c>
    </row>
    <row r="174" spans="1:7" ht="15" customHeight="1">
      <c r="A174" s="278"/>
      <c r="B174" s="155">
        <v>1</v>
      </c>
      <c r="C174" s="156">
        <v>1</v>
      </c>
      <c r="D174" s="156"/>
      <c r="E174" s="156">
        <v>1</v>
      </c>
      <c r="F174" s="156"/>
      <c r="G174" s="69">
        <v>1986</v>
      </c>
    </row>
    <row r="175" spans="1:7" ht="15" customHeight="1">
      <c r="A175" s="278"/>
      <c r="B175" s="155">
        <v>1</v>
      </c>
      <c r="C175" s="156"/>
      <c r="D175" s="156">
        <v>1</v>
      </c>
      <c r="E175" s="156"/>
      <c r="F175" s="156">
        <v>1</v>
      </c>
      <c r="G175" s="69">
        <v>1986</v>
      </c>
    </row>
    <row r="176" spans="1:7" ht="15" customHeight="1">
      <c r="A176" s="278"/>
      <c r="B176" s="155">
        <v>1</v>
      </c>
      <c r="C176" s="156"/>
      <c r="D176" s="156">
        <v>1</v>
      </c>
      <c r="E176" s="156">
        <v>1</v>
      </c>
      <c r="F176" s="156"/>
      <c r="G176" s="69"/>
    </row>
    <row r="177" spans="1:7" ht="15" customHeight="1">
      <c r="A177" s="278"/>
      <c r="B177" s="155">
        <v>1</v>
      </c>
      <c r="C177" s="156">
        <v>1</v>
      </c>
      <c r="D177" s="156"/>
      <c r="E177" s="156">
        <v>1</v>
      </c>
      <c r="F177" s="156"/>
      <c r="G177" s="69"/>
    </row>
    <row r="178" spans="1:7" ht="15" customHeight="1">
      <c r="A178" s="278"/>
      <c r="B178" s="155">
        <v>1</v>
      </c>
      <c r="C178" s="156">
        <v>1</v>
      </c>
      <c r="D178" s="156"/>
      <c r="E178" s="156">
        <v>1</v>
      </c>
      <c r="F178" s="156"/>
      <c r="G178" s="69"/>
    </row>
    <row r="179" spans="1:7" ht="15" customHeight="1">
      <c r="A179" s="278"/>
      <c r="B179" s="155">
        <v>1</v>
      </c>
      <c r="C179" s="156"/>
      <c r="D179" s="156">
        <v>1</v>
      </c>
      <c r="E179" s="156">
        <v>1</v>
      </c>
      <c r="F179" s="156"/>
      <c r="G179" s="69"/>
    </row>
    <row r="180" spans="1:7" ht="15" customHeight="1">
      <c r="A180" s="278"/>
      <c r="B180" s="155">
        <v>1</v>
      </c>
      <c r="C180" s="156">
        <v>1</v>
      </c>
      <c r="D180" s="156"/>
      <c r="E180" s="156"/>
      <c r="F180" s="156">
        <v>1</v>
      </c>
      <c r="G180" s="69"/>
    </row>
    <row r="181" spans="1:7" ht="15" customHeight="1">
      <c r="A181" s="278"/>
      <c r="B181" s="155">
        <v>1</v>
      </c>
      <c r="C181" s="156">
        <v>1</v>
      </c>
      <c r="D181" s="156"/>
      <c r="E181" s="156"/>
      <c r="F181" s="156">
        <v>1</v>
      </c>
      <c r="G181" s="69">
        <v>1988</v>
      </c>
    </row>
    <row r="182" spans="1:7" ht="15" customHeight="1">
      <c r="A182" s="278"/>
      <c r="B182" s="155">
        <v>1</v>
      </c>
      <c r="C182" s="156"/>
      <c r="D182" s="156">
        <v>1</v>
      </c>
      <c r="E182" s="156"/>
      <c r="F182" s="156">
        <v>1</v>
      </c>
      <c r="G182" s="69"/>
    </row>
    <row r="183" spans="1:7" ht="15" customHeight="1">
      <c r="A183" s="278"/>
      <c r="B183" s="155">
        <v>1</v>
      </c>
      <c r="C183" s="156"/>
      <c r="D183" s="156">
        <v>1</v>
      </c>
      <c r="E183" s="156"/>
      <c r="F183" s="156">
        <v>1</v>
      </c>
      <c r="G183" s="69"/>
    </row>
    <row r="184" spans="1:7" ht="15" customHeight="1">
      <c r="A184" s="278"/>
      <c r="B184" s="155">
        <v>1</v>
      </c>
      <c r="C184" s="156">
        <v>1</v>
      </c>
      <c r="D184" s="156"/>
      <c r="E184" s="156"/>
      <c r="F184" s="156">
        <v>1</v>
      </c>
      <c r="G184" s="69"/>
    </row>
    <row r="185" spans="1:7" ht="15" customHeight="1">
      <c r="A185" s="278"/>
      <c r="B185" s="155">
        <v>1</v>
      </c>
      <c r="C185" s="156">
        <v>1</v>
      </c>
      <c r="D185" s="156"/>
      <c r="E185" s="156">
        <v>1</v>
      </c>
      <c r="F185" s="156"/>
      <c r="G185" s="69"/>
    </row>
    <row r="186" spans="1:7" ht="15" customHeight="1">
      <c r="A186" s="278"/>
      <c r="B186" s="155">
        <v>1</v>
      </c>
      <c r="C186" s="156">
        <v>1</v>
      </c>
      <c r="D186" s="156"/>
      <c r="E186" s="156">
        <v>1</v>
      </c>
      <c r="F186" s="156"/>
      <c r="G186" s="69"/>
    </row>
    <row r="187" spans="1:7" ht="15" customHeight="1">
      <c r="A187" s="278"/>
      <c r="B187" s="155">
        <v>1</v>
      </c>
      <c r="C187" s="156">
        <v>1</v>
      </c>
      <c r="D187" s="156"/>
      <c r="E187" s="156">
        <v>1</v>
      </c>
      <c r="F187" s="156"/>
      <c r="G187" s="69"/>
    </row>
    <row r="188" spans="1:7" ht="15" customHeight="1">
      <c r="A188" s="278"/>
      <c r="B188" s="155">
        <v>1</v>
      </c>
      <c r="C188" s="156"/>
      <c r="D188" s="156">
        <v>1</v>
      </c>
      <c r="E188" s="156">
        <v>1</v>
      </c>
      <c r="F188" s="156"/>
      <c r="G188" s="69"/>
    </row>
    <row r="189" spans="1:7" ht="15" customHeight="1">
      <c r="A189" s="278"/>
      <c r="B189" s="155">
        <v>1</v>
      </c>
      <c r="C189" s="156">
        <v>1</v>
      </c>
      <c r="D189" s="156"/>
      <c r="E189" s="156"/>
      <c r="F189" s="156">
        <v>1</v>
      </c>
      <c r="G189" s="69"/>
    </row>
    <row r="190" spans="1:7" ht="15" customHeight="1">
      <c r="A190" s="278"/>
      <c r="B190" s="155">
        <v>1</v>
      </c>
      <c r="C190" s="156">
        <v>1</v>
      </c>
      <c r="D190" s="156"/>
      <c r="E190" s="156"/>
      <c r="F190" s="156">
        <v>1</v>
      </c>
      <c r="G190" s="69">
        <v>1954</v>
      </c>
    </row>
    <row r="191" spans="1:7" ht="15" customHeight="1">
      <c r="A191" s="278"/>
      <c r="B191" s="155">
        <v>1</v>
      </c>
      <c r="C191" s="156"/>
      <c r="D191" s="156">
        <v>1</v>
      </c>
      <c r="E191" s="156"/>
      <c r="F191" s="156">
        <v>1</v>
      </c>
      <c r="G191" s="69">
        <v>1962</v>
      </c>
    </row>
    <row r="192" spans="1:7" ht="15" customHeight="1">
      <c r="A192" s="278"/>
      <c r="B192" s="155">
        <v>1</v>
      </c>
      <c r="C192" s="156">
        <v>1</v>
      </c>
      <c r="D192" s="156"/>
      <c r="E192" s="156">
        <v>1</v>
      </c>
      <c r="F192" s="156"/>
      <c r="G192" s="69"/>
    </row>
    <row r="193" spans="1:7" ht="15" customHeight="1">
      <c r="A193" s="278"/>
      <c r="B193" s="155">
        <v>1</v>
      </c>
      <c r="C193" s="156">
        <v>1</v>
      </c>
      <c r="D193" s="156"/>
      <c r="E193" s="156">
        <v>1</v>
      </c>
      <c r="F193" s="156"/>
      <c r="G193" s="69">
        <v>1962</v>
      </c>
    </row>
    <row r="194" spans="1:7" ht="15" customHeight="1">
      <c r="A194" s="278"/>
      <c r="B194" s="155">
        <v>1</v>
      </c>
      <c r="C194" s="156">
        <v>1</v>
      </c>
      <c r="D194" s="156"/>
      <c r="E194" s="156">
        <v>1</v>
      </c>
      <c r="F194" s="156"/>
      <c r="G194" s="69">
        <v>1992</v>
      </c>
    </row>
    <row r="195" spans="1:7" ht="15" customHeight="1">
      <c r="A195" s="278"/>
      <c r="B195" s="155">
        <v>1</v>
      </c>
      <c r="C195" s="156"/>
      <c r="D195" s="156">
        <v>1</v>
      </c>
      <c r="E195" s="156">
        <v>1</v>
      </c>
      <c r="F195" s="156"/>
      <c r="G195" s="69"/>
    </row>
    <row r="196" spans="1:7" ht="15" customHeight="1">
      <c r="A196" s="278"/>
      <c r="B196" s="155">
        <v>1</v>
      </c>
      <c r="C196" s="156"/>
      <c r="D196" s="156">
        <v>1</v>
      </c>
      <c r="E196" s="156">
        <v>1</v>
      </c>
      <c r="F196" s="156"/>
      <c r="G196" s="69"/>
    </row>
    <row r="197" spans="1:7" ht="15" customHeight="1">
      <c r="A197" s="278"/>
      <c r="B197" s="155">
        <v>1</v>
      </c>
      <c r="C197" s="156"/>
      <c r="D197" s="156">
        <v>1</v>
      </c>
      <c r="E197" s="156"/>
      <c r="F197" s="156">
        <v>1</v>
      </c>
      <c r="G197" s="69"/>
    </row>
    <row r="198" spans="1:7" ht="15" customHeight="1">
      <c r="A198" s="278"/>
      <c r="B198" s="155">
        <v>1</v>
      </c>
      <c r="C198" s="156"/>
      <c r="D198" s="156">
        <v>1</v>
      </c>
      <c r="E198" s="156">
        <v>1</v>
      </c>
      <c r="F198" s="156"/>
      <c r="G198" s="69">
        <v>1946</v>
      </c>
    </row>
    <row r="199" spans="1:7" ht="15" customHeight="1">
      <c r="A199" s="278"/>
      <c r="B199" s="155">
        <v>1</v>
      </c>
      <c r="C199" s="156">
        <v>1</v>
      </c>
      <c r="D199" s="156"/>
      <c r="E199" s="156">
        <v>1</v>
      </c>
      <c r="F199" s="156"/>
      <c r="G199" s="69"/>
    </row>
    <row r="200" spans="1:7" ht="15" customHeight="1">
      <c r="A200" s="278"/>
      <c r="B200" s="155">
        <v>1</v>
      </c>
      <c r="C200" s="156">
        <v>1</v>
      </c>
      <c r="D200" s="156"/>
      <c r="E200" s="156">
        <v>1</v>
      </c>
      <c r="F200" s="156"/>
      <c r="G200" s="69"/>
    </row>
    <row r="201" spans="1:7" ht="15" customHeight="1">
      <c r="A201" s="278"/>
      <c r="B201" s="155">
        <v>1</v>
      </c>
      <c r="C201" s="156"/>
      <c r="D201" s="156">
        <v>1</v>
      </c>
      <c r="E201" s="156"/>
      <c r="F201" s="156">
        <v>1</v>
      </c>
      <c r="G201" s="69"/>
    </row>
    <row r="202" spans="1:7" ht="15" customHeight="1">
      <c r="A202" s="278"/>
      <c r="B202" s="155">
        <v>1</v>
      </c>
      <c r="C202" s="156">
        <v>1</v>
      </c>
      <c r="D202" s="156"/>
      <c r="E202" s="156"/>
      <c r="F202" s="156">
        <v>1</v>
      </c>
      <c r="G202" s="69"/>
    </row>
    <row r="203" spans="1:7" ht="15" customHeight="1">
      <c r="A203" s="278"/>
      <c r="B203" s="155">
        <v>1</v>
      </c>
      <c r="C203" s="156">
        <v>1</v>
      </c>
      <c r="D203" s="156"/>
      <c r="E203" s="156"/>
      <c r="F203" s="156">
        <v>1</v>
      </c>
      <c r="G203" s="69"/>
    </row>
    <row r="204" spans="1:7" ht="15" customHeight="1">
      <c r="A204" s="278"/>
      <c r="B204" s="155">
        <v>1</v>
      </c>
      <c r="C204" s="156"/>
      <c r="D204" s="156">
        <v>1</v>
      </c>
      <c r="E204" s="156"/>
      <c r="F204" s="156">
        <v>1</v>
      </c>
      <c r="G204" s="69"/>
    </row>
    <row r="205" spans="1:7" ht="15" customHeight="1">
      <c r="A205" s="278"/>
      <c r="B205" s="155">
        <v>1</v>
      </c>
      <c r="C205" s="156">
        <v>1</v>
      </c>
      <c r="D205" s="156"/>
      <c r="E205" s="156"/>
      <c r="F205" s="156">
        <v>1</v>
      </c>
      <c r="G205" s="69"/>
    </row>
    <row r="206" spans="1:7" ht="15" customHeight="1">
      <c r="A206" s="278"/>
      <c r="B206" s="155">
        <v>1</v>
      </c>
      <c r="C206" s="156"/>
      <c r="D206" s="156">
        <v>1</v>
      </c>
      <c r="E206" s="156">
        <v>1</v>
      </c>
      <c r="F206" s="156"/>
      <c r="G206" s="69"/>
    </row>
    <row r="207" spans="1:7" ht="15" customHeight="1">
      <c r="A207" s="278"/>
      <c r="B207" s="155">
        <v>1</v>
      </c>
      <c r="C207" s="156">
        <v>1</v>
      </c>
      <c r="D207" s="156"/>
      <c r="E207" s="156">
        <v>1</v>
      </c>
      <c r="F207" s="156"/>
      <c r="G207" s="69"/>
    </row>
    <row r="208" spans="1:7" ht="15" customHeight="1">
      <c r="A208" s="278"/>
      <c r="B208" s="155">
        <v>1</v>
      </c>
      <c r="C208" s="156">
        <v>1</v>
      </c>
      <c r="D208" s="156"/>
      <c r="E208" s="156">
        <v>1</v>
      </c>
      <c r="F208" s="156"/>
      <c r="G208" s="69"/>
    </row>
    <row r="209" spans="1:7" ht="15" customHeight="1">
      <c r="A209" s="278"/>
      <c r="B209" s="155">
        <v>1</v>
      </c>
      <c r="C209" s="156"/>
      <c r="D209" s="156">
        <v>1</v>
      </c>
      <c r="E209" s="156">
        <v>1</v>
      </c>
      <c r="F209" s="156"/>
      <c r="G209" s="69">
        <v>1963</v>
      </c>
    </row>
    <row r="210" spans="1:7" ht="15" customHeight="1">
      <c r="A210" s="278"/>
      <c r="B210" s="155">
        <v>1</v>
      </c>
      <c r="C210" s="156"/>
      <c r="D210" s="156">
        <v>1</v>
      </c>
      <c r="E210" s="156">
        <v>1</v>
      </c>
      <c r="F210" s="156"/>
      <c r="G210" s="69"/>
    </row>
    <row r="211" spans="1:7" ht="15" customHeight="1">
      <c r="A211" s="278"/>
      <c r="B211" s="155">
        <v>1</v>
      </c>
      <c r="C211" s="156">
        <v>1</v>
      </c>
      <c r="D211" s="156"/>
      <c r="E211" s="156">
        <v>1</v>
      </c>
      <c r="F211" s="156"/>
      <c r="G211" s="69"/>
    </row>
    <row r="212" spans="1:7" ht="15" customHeight="1">
      <c r="A212" s="278"/>
      <c r="B212" s="155">
        <v>1</v>
      </c>
      <c r="C212" s="156">
        <v>1</v>
      </c>
      <c r="D212" s="156"/>
      <c r="E212" s="156">
        <v>1</v>
      </c>
      <c r="F212" s="156"/>
      <c r="G212" s="69"/>
    </row>
    <row r="213" spans="1:7" ht="15" customHeight="1">
      <c r="A213" s="278"/>
      <c r="B213" s="155">
        <v>1</v>
      </c>
      <c r="C213" s="156"/>
      <c r="D213" s="156">
        <v>1</v>
      </c>
      <c r="E213" s="156">
        <v>1</v>
      </c>
      <c r="F213" s="156"/>
      <c r="G213" s="69">
        <v>1963</v>
      </c>
    </row>
    <row r="214" spans="1:7" ht="15" customHeight="1">
      <c r="A214" s="278"/>
      <c r="B214" s="155">
        <v>1</v>
      </c>
      <c r="C214" s="156"/>
      <c r="D214" s="156">
        <v>1</v>
      </c>
      <c r="E214" s="156">
        <v>1</v>
      </c>
      <c r="F214" s="156"/>
      <c r="G214" s="69"/>
    </row>
    <row r="215" spans="1:7" ht="15" customHeight="1">
      <c r="A215" s="278"/>
      <c r="B215" s="155">
        <v>1</v>
      </c>
      <c r="C215" s="156">
        <v>1</v>
      </c>
      <c r="D215" s="156"/>
      <c r="E215" s="156"/>
      <c r="F215" s="156">
        <v>1</v>
      </c>
      <c r="G215" s="69">
        <v>1992</v>
      </c>
    </row>
    <row r="216" spans="1:7" ht="15" customHeight="1">
      <c r="A216" s="278"/>
      <c r="B216" s="155">
        <v>1</v>
      </c>
      <c r="C216" s="156"/>
      <c r="D216" s="156">
        <v>1</v>
      </c>
      <c r="E216" s="156"/>
      <c r="F216" s="156">
        <v>1</v>
      </c>
      <c r="G216" s="69"/>
    </row>
    <row r="217" spans="1:7" ht="15" customHeight="1">
      <c r="A217" s="278"/>
      <c r="B217" s="155">
        <v>1</v>
      </c>
      <c r="C217" s="156"/>
      <c r="D217" s="156">
        <v>1</v>
      </c>
      <c r="E217" s="156">
        <v>1</v>
      </c>
      <c r="F217" s="156"/>
      <c r="G217" s="69"/>
    </row>
    <row r="218" spans="1:7" ht="15" customHeight="1">
      <c r="A218" s="278"/>
      <c r="B218" s="155">
        <v>1</v>
      </c>
      <c r="C218" s="156">
        <v>1</v>
      </c>
      <c r="D218" s="156"/>
      <c r="E218" s="156"/>
      <c r="F218" s="156">
        <v>1</v>
      </c>
      <c r="G218" s="69"/>
    </row>
    <row r="219" spans="1:7" ht="15" customHeight="1">
      <c r="A219" s="278"/>
      <c r="B219" s="155">
        <v>1</v>
      </c>
      <c r="C219" s="156">
        <v>1</v>
      </c>
      <c r="D219" s="156"/>
      <c r="E219" s="156"/>
      <c r="F219" s="156">
        <v>1</v>
      </c>
      <c r="G219" s="69"/>
    </row>
    <row r="220" spans="1:7" ht="15" customHeight="1">
      <c r="A220" s="278"/>
      <c r="B220" s="155">
        <v>1</v>
      </c>
      <c r="C220" s="156"/>
      <c r="D220" s="156">
        <v>1</v>
      </c>
      <c r="E220" s="156"/>
      <c r="F220" s="156">
        <v>1</v>
      </c>
      <c r="G220" s="69">
        <v>1991</v>
      </c>
    </row>
    <row r="221" spans="1:7" ht="15" customHeight="1">
      <c r="A221" s="278"/>
      <c r="B221" s="155">
        <v>1</v>
      </c>
      <c r="C221" s="156">
        <v>1</v>
      </c>
      <c r="D221" s="156"/>
      <c r="E221" s="156"/>
      <c r="F221" s="156">
        <v>1</v>
      </c>
      <c r="G221" s="69"/>
    </row>
    <row r="222" spans="1:7" ht="15" customHeight="1">
      <c r="A222" s="278"/>
      <c r="B222" s="155">
        <v>1</v>
      </c>
      <c r="C222" s="156"/>
      <c r="D222" s="156">
        <v>1</v>
      </c>
      <c r="E222" s="156"/>
      <c r="F222" s="156">
        <v>1</v>
      </c>
      <c r="G222" s="69"/>
    </row>
    <row r="223" spans="1:7" ht="15" customHeight="1">
      <c r="A223" s="278"/>
      <c r="B223" s="155">
        <v>1</v>
      </c>
      <c r="C223" s="156">
        <v>1</v>
      </c>
      <c r="D223" s="156"/>
      <c r="E223" s="156">
        <v>1</v>
      </c>
      <c r="F223" s="156"/>
      <c r="G223" s="69">
        <v>1959</v>
      </c>
    </row>
    <row r="224" spans="1:7" ht="15" customHeight="1">
      <c r="A224" s="278"/>
      <c r="B224" s="155">
        <v>1</v>
      </c>
      <c r="C224" s="156">
        <v>1</v>
      </c>
      <c r="D224" s="156"/>
      <c r="E224" s="156">
        <v>1</v>
      </c>
      <c r="F224" s="156"/>
      <c r="G224" s="69"/>
    </row>
    <row r="225" spans="1:7" ht="15" customHeight="1">
      <c r="A225" s="278"/>
      <c r="B225" s="155">
        <v>1</v>
      </c>
      <c r="C225" s="156"/>
      <c r="D225" s="156">
        <v>1</v>
      </c>
      <c r="E225" s="156">
        <v>1</v>
      </c>
      <c r="F225" s="156"/>
      <c r="G225" s="69"/>
    </row>
    <row r="226" spans="1:7" ht="15" customHeight="1">
      <c r="A226" s="278"/>
      <c r="B226" s="155">
        <v>1</v>
      </c>
      <c r="C226" s="156">
        <v>1</v>
      </c>
      <c r="D226" s="156"/>
      <c r="E226" s="156">
        <v>1</v>
      </c>
      <c r="F226" s="156"/>
      <c r="G226" s="69"/>
    </row>
    <row r="227" spans="1:7" ht="15" customHeight="1">
      <c r="A227" s="278"/>
      <c r="B227" s="155">
        <v>1</v>
      </c>
      <c r="C227" s="156">
        <v>1</v>
      </c>
      <c r="D227" s="156"/>
      <c r="E227" s="156">
        <v>1</v>
      </c>
      <c r="F227" s="156"/>
      <c r="G227" s="69"/>
    </row>
    <row r="228" spans="1:7" ht="15" customHeight="1">
      <c r="A228" s="278"/>
      <c r="B228" s="155">
        <v>1</v>
      </c>
      <c r="C228" s="156">
        <v>1</v>
      </c>
      <c r="D228" s="156"/>
      <c r="E228" s="156">
        <v>1</v>
      </c>
      <c r="F228" s="156"/>
      <c r="G228" s="69">
        <v>1974</v>
      </c>
    </row>
    <row r="229" spans="1:7" ht="15" customHeight="1">
      <c r="A229" s="278"/>
      <c r="B229" s="155">
        <v>1</v>
      </c>
      <c r="C229" s="156"/>
      <c r="D229" s="156">
        <v>1</v>
      </c>
      <c r="E229" s="156">
        <v>1</v>
      </c>
      <c r="F229" s="156"/>
      <c r="G229" s="69"/>
    </row>
    <row r="230" spans="1:7" ht="15" customHeight="1">
      <c r="A230" s="278"/>
      <c r="B230" s="155">
        <v>1</v>
      </c>
      <c r="C230" s="156">
        <v>1</v>
      </c>
      <c r="D230" s="156"/>
      <c r="E230" s="156">
        <v>1</v>
      </c>
      <c r="F230" s="156"/>
      <c r="G230" s="69"/>
    </row>
    <row r="231" spans="1:7" ht="15" customHeight="1">
      <c r="A231" s="278"/>
      <c r="B231" s="155">
        <v>1</v>
      </c>
      <c r="C231" s="156"/>
      <c r="D231" s="156">
        <v>1</v>
      </c>
      <c r="E231" s="156">
        <v>1</v>
      </c>
      <c r="F231" s="156"/>
      <c r="G231" s="69">
        <v>1958</v>
      </c>
    </row>
    <row r="232" spans="1:7" ht="15" customHeight="1">
      <c r="A232" s="278"/>
      <c r="B232" s="155">
        <v>1</v>
      </c>
      <c r="C232" s="156">
        <v>1</v>
      </c>
      <c r="D232" s="156"/>
      <c r="E232" s="156">
        <v>1</v>
      </c>
      <c r="F232" s="156"/>
      <c r="G232" s="69">
        <v>1964</v>
      </c>
    </row>
    <row r="233" spans="1:7" ht="15" customHeight="1">
      <c r="A233" s="278"/>
      <c r="B233" s="155">
        <v>1</v>
      </c>
      <c r="C233" s="156"/>
      <c r="D233" s="156">
        <v>1</v>
      </c>
      <c r="E233" s="156">
        <v>1</v>
      </c>
      <c r="F233" s="156"/>
      <c r="G233" s="69">
        <v>1955</v>
      </c>
    </row>
    <row r="234" spans="1:7" ht="15" customHeight="1">
      <c r="A234" s="278"/>
      <c r="B234" s="155">
        <v>1</v>
      </c>
      <c r="C234" s="156"/>
      <c r="D234" s="156">
        <v>1</v>
      </c>
      <c r="E234" s="156">
        <v>1</v>
      </c>
      <c r="F234" s="156"/>
      <c r="G234" s="69"/>
    </row>
    <row r="235" spans="1:7" ht="15" customHeight="1">
      <c r="A235" s="278"/>
      <c r="B235" s="155">
        <v>1</v>
      </c>
      <c r="C235" s="156"/>
      <c r="D235" s="156">
        <v>1</v>
      </c>
      <c r="E235" s="156">
        <v>1</v>
      </c>
      <c r="F235" s="156"/>
      <c r="G235" s="69">
        <v>1948</v>
      </c>
    </row>
    <row r="236" spans="1:7" ht="15" customHeight="1">
      <c r="A236" s="278"/>
      <c r="B236" s="155">
        <v>1</v>
      </c>
      <c r="C236" s="156"/>
      <c r="D236" s="156">
        <v>1</v>
      </c>
      <c r="E236" s="156">
        <v>1</v>
      </c>
      <c r="F236" s="156"/>
      <c r="G236" s="69">
        <v>1958</v>
      </c>
    </row>
    <row r="237" spans="1:7" ht="15" customHeight="1">
      <c r="A237" s="278"/>
      <c r="B237" s="155">
        <v>1</v>
      </c>
      <c r="C237" s="156">
        <v>1</v>
      </c>
      <c r="D237" s="156"/>
      <c r="E237" s="156"/>
      <c r="F237" s="156">
        <v>1</v>
      </c>
      <c r="G237" s="69">
        <v>1967</v>
      </c>
    </row>
    <row r="238" spans="1:7" ht="15" customHeight="1">
      <c r="A238" s="278"/>
      <c r="B238" s="155">
        <v>1</v>
      </c>
      <c r="C238" s="156">
        <v>1</v>
      </c>
      <c r="D238" s="156"/>
      <c r="E238" s="156"/>
      <c r="F238" s="156">
        <v>1</v>
      </c>
      <c r="G238" s="69"/>
    </row>
    <row r="239" spans="1:7" ht="15" customHeight="1">
      <c r="A239" s="278"/>
      <c r="B239" s="155">
        <v>1</v>
      </c>
      <c r="C239" s="156"/>
      <c r="D239" s="156">
        <v>1</v>
      </c>
      <c r="E239" s="156">
        <v>1</v>
      </c>
      <c r="F239" s="156"/>
      <c r="G239" s="69"/>
    </row>
    <row r="240" spans="1:7" ht="15" customHeight="1">
      <c r="A240" s="278"/>
      <c r="B240" s="155">
        <v>1</v>
      </c>
      <c r="C240" s="156">
        <v>1</v>
      </c>
      <c r="D240" s="156"/>
      <c r="E240" s="156">
        <v>1</v>
      </c>
      <c r="F240" s="156"/>
      <c r="G240" s="69"/>
    </row>
    <row r="241" spans="1:7" ht="15" customHeight="1">
      <c r="A241" s="278"/>
      <c r="B241" s="155">
        <v>1</v>
      </c>
      <c r="C241" s="156"/>
      <c r="D241" s="156">
        <v>1</v>
      </c>
      <c r="E241" s="156">
        <v>1</v>
      </c>
      <c r="F241" s="156"/>
      <c r="G241" s="69"/>
    </row>
    <row r="242" spans="1:7" ht="15" customHeight="1">
      <c r="A242" s="278"/>
      <c r="B242" s="155">
        <v>1</v>
      </c>
      <c r="C242" s="156">
        <v>1</v>
      </c>
      <c r="D242" s="156"/>
      <c r="E242" s="156"/>
      <c r="F242" s="156">
        <v>1</v>
      </c>
      <c r="G242" s="69"/>
    </row>
    <row r="243" spans="1:7" ht="15" customHeight="1">
      <c r="A243" s="278"/>
      <c r="B243" s="155">
        <v>1</v>
      </c>
      <c r="C243" s="156">
        <v>1</v>
      </c>
      <c r="D243" s="156"/>
      <c r="E243" s="156">
        <v>1</v>
      </c>
      <c r="F243" s="156"/>
      <c r="G243" s="69"/>
    </row>
    <row r="244" spans="1:7" ht="15" customHeight="1">
      <c r="A244" s="278"/>
      <c r="B244" s="155">
        <v>1</v>
      </c>
      <c r="C244" s="156">
        <v>1</v>
      </c>
      <c r="D244" s="156"/>
      <c r="E244" s="156">
        <v>1</v>
      </c>
      <c r="F244" s="156"/>
      <c r="G244" s="69">
        <v>1966</v>
      </c>
    </row>
    <row r="245" spans="1:7" ht="15" customHeight="1">
      <c r="A245" s="278"/>
      <c r="B245" s="155">
        <v>1</v>
      </c>
      <c r="C245" s="156">
        <v>1</v>
      </c>
      <c r="D245" s="156"/>
      <c r="E245" s="156">
        <v>1</v>
      </c>
      <c r="F245" s="156"/>
      <c r="G245" s="69"/>
    </row>
    <row r="246" spans="1:7" ht="15" customHeight="1">
      <c r="A246" s="278"/>
      <c r="B246" s="155">
        <v>1</v>
      </c>
      <c r="C246" s="156"/>
      <c r="D246" s="156">
        <v>1</v>
      </c>
      <c r="E246" s="156">
        <v>1</v>
      </c>
      <c r="F246" s="156"/>
      <c r="G246" s="69"/>
    </row>
    <row r="247" spans="1:7" ht="15" customHeight="1">
      <c r="A247" s="278"/>
      <c r="B247" s="155">
        <v>1</v>
      </c>
      <c r="C247" s="156">
        <v>1</v>
      </c>
      <c r="D247" s="156"/>
      <c r="E247" s="156">
        <v>1</v>
      </c>
      <c r="F247" s="156"/>
      <c r="G247" s="69"/>
    </row>
    <row r="248" spans="1:7" ht="15" customHeight="1">
      <c r="A248" s="278"/>
      <c r="B248" s="155">
        <v>1</v>
      </c>
      <c r="C248" s="156">
        <v>1</v>
      </c>
      <c r="D248" s="156"/>
      <c r="E248" s="156">
        <v>1</v>
      </c>
      <c r="F248" s="156"/>
      <c r="G248" s="69"/>
    </row>
    <row r="249" spans="1:7" ht="15" customHeight="1">
      <c r="A249" s="278"/>
      <c r="B249" s="155">
        <v>1</v>
      </c>
      <c r="C249" s="156"/>
      <c r="D249" s="156">
        <v>1</v>
      </c>
      <c r="E249" s="156">
        <v>1</v>
      </c>
      <c r="F249" s="156"/>
      <c r="G249" s="69">
        <v>1955</v>
      </c>
    </row>
    <row r="250" spans="1:7" ht="15" customHeight="1">
      <c r="A250" s="278"/>
      <c r="B250" s="155">
        <v>1</v>
      </c>
      <c r="C250" s="156">
        <v>1</v>
      </c>
      <c r="D250" s="156"/>
      <c r="E250" s="156">
        <v>1</v>
      </c>
      <c r="F250" s="156"/>
      <c r="G250" s="69">
        <v>1943</v>
      </c>
    </row>
    <row r="251" spans="1:7" ht="15" customHeight="1">
      <c r="A251" s="278"/>
      <c r="B251" s="155">
        <v>1</v>
      </c>
      <c r="C251" s="156"/>
      <c r="D251" s="156">
        <v>1</v>
      </c>
      <c r="E251" s="156">
        <v>1</v>
      </c>
      <c r="F251" s="156"/>
      <c r="G251" s="69">
        <v>1952</v>
      </c>
    </row>
    <row r="252" spans="1:7" ht="15" customHeight="1">
      <c r="A252" s="278"/>
      <c r="B252" s="155">
        <v>1</v>
      </c>
      <c r="C252" s="156">
        <v>1</v>
      </c>
      <c r="D252" s="156"/>
      <c r="E252" s="156">
        <v>1</v>
      </c>
      <c r="F252" s="156"/>
      <c r="G252" s="69"/>
    </row>
    <row r="253" spans="1:7" ht="15" customHeight="1">
      <c r="A253" s="278"/>
      <c r="B253" s="155">
        <v>1</v>
      </c>
      <c r="C253" s="156">
        <v>1</v>
      </c>
      <c r="D253" s="156"/>
      <c r="E253" s="156">
        <v>1</v>
      </c>
      <c r="F253" s="156"/>
      <c r="G253" s="69"/>
    </row>
    <row r="254" spans="1:7" ht="15" customHeight="1">
      <c r="A254" s="278"/>
      <c r="B254" s="155">
        <v>1</v>
      </c>
      <c r="C254" s="156"/>
      <c r="D254" s="156">
        <v>1</v>
      </c>
      <c r="E254" s="156"/>
      <c r="F254" s="156">
        <v>1</v>
      </c>
      <c r="G254" s="69"/>
    </row>
    <row r="255" spans="1:7" ht="15" customHeight="1">
      <c r="A255" s="278"/>
      <c r="B255" s="155">
        <v>1</v>
      </c>
      <c r="C255" s="156"/>
      <c r="D255" s="156">
        <v>1</v>
      </c>
      <c r="E255" s="156">
        <v>1</v>
      </c>
      <c r="F255" s="156"/>
      <c r="G255" s="69"/>
    </row>
    <row r="256" spans="1:7" ht="15" customHeight="1">
      <c r="A256" s="278"/>
      <c r="B256" s="155">
        <v>1</v>
      </c>
      <c r="C256" s="156"/>
      <c r="D256" s="156">
        <v>1</v>
      </c>
      <c r="E256" s="156"/>
      <c r="F256" s="156">
        <v>1</v>
      </c>
      <c r="G256" s="69"/>
    </row>
    <row r="257" spans="1:7" ht="15" customHeight="1">
      <c r="A257" s="278"/>
      <c r="B257" s="155">
        <v>1</v>
      </c>
      <c r="C257" s="156">
        <v>1</v>
      </c>
      <c r="D257" s="156"/>
      <c r="E257" s="156">
        <v>1</v>
      </c>
      <c r="F257" s="156"/>
      <c r="G257" s="69"/>
    </row>
    <row r="258" spans="1:7" ht="15" customHeight="1">
      <c r="A258" s="278"/>
      <c r="B258" s="155">
        <v>1</v>
      </c>
      <c r="C258" s="156">
        <v>1</v>
      </c>
      <c r="D258" s="156"/>
      <c r="E258" s="156"/>
      <c r="F258" s="156">
        <v>1</v>
      </c>
      <c r="G258" s="69"/>
    </row>
    <row r="259" spans="1:7" ht="15" customHeight="1">
      <c r="A259" s="278"/>
      <c r="B259" s="155">
        <v>1</v>
      </c>
      <c r="C259" s="156"/>
      <c r="D259" s="156">
        <v>1</v>
      </c>
      <c r="E259" s="156">
        <v>1</v>
      </c>
      <c r="F259" s="156"/>
      <c r="G259" s="69"/>
    </row>
    <row r="260" spans="1:7" ht="15" customHeight="1">
      <c r="A260" s="278"/>
      <c r="B260" s="155">
        <v>1</v>
      </c>
      <c r="C260" s="156">
        <v>1</v>
      </c>
      <c r="D260" s="156"/>
      <c r="E260" s="156"/>
      <c r="F260" s="156">
        <v>1</v>
      </c>
      <c r="G260" s="69"/>
    </row>
    <row r="261" spans="1:7" ht="15" customHeight="1">
      <c r="A261" s="278"/>
      <c r="B261" s="155">
        <v>1</v>
      </c>
      <c r="C261" s="156"/>
      <c r="D261" s="156">
        <v>1</v>
      </c>
      <c r="E261" s="156"/>
      <c r="F261" s="156">
        <v>1</v>
      </c>
      <c r="G261" s="69">
        <v>1977</v>
      </c>
    </row>
    <row r="262" spans="1:7" ht="15" customHeight="1">
      <c r="A262" s="278"/>
      <c r="B262" s="155">
        <v>1</v>
      </c>
      <c r="C262" s="156"/>
      <c r="D262" s="156">
        <v>1</v>
      </c>
      <c r="E262" s="156"/>
      <c r="F262" s="156">
        <v>1</v>
      </c>
      <c r="G262" s="69"/>
    </row>
    <row r="263" spans="1:7" ht="15" customHeight="1">
      <c r="A263" s="278"/>
      <c r="B263" s="155">
        <v>1</v>
      </c>
      <c r="C263" s="156">
        <v>1</v>
      </c>
      <c r="D263" s="156"/>
      <c r="E263" s="156"/>
      <c r="F263" s="156">
        <v>1</v>
      </c>
      <c r="G263" s="69"/>
    </row>
    <row r="264" spans="1:7" ht="15" customHeight="1">
      <c r="A264" s="278"/>
      <c r="B264" s="155">
        <v>1</v>
      </c>
      <c r="C264" s="156"/>
      <c r="D264" s="156">
        <v>1</v>
      </c>
      <c r="E264" s="156"/>
      <c r="F264" s="156">
        <v>1</v>
      </c>
      <c r="G264" s="69">
        <v>1987</v>
      </c>
    </row>
    <row r="265" spans="1:7" ht="15" customHeight="1">
      <c r="A265" s="278"/>
      <c r="B265" s="155">
        <v>1</v>
      </c>
      <c r="C265" s="156"/>
      <c r="D265" s="156">
        <v>1</v>
      </c>
      <c r="E265" s="156"/>
      <c r="F265" s="156">
        <v>1</v>
      </c>
      <c r="G265" s="69"/>
    </row>
    <row r="266" spans="1:7" ht="15" customHeight="1">
      <c r="A266" s="278"/>
      <c r="B266" s="155">
        <v>1</v>
      </c>
      <c r="C266" s="156">
        <v>1</v>
      </c>
      <c r="D266" s="156"/>
      <c r="E266" s="156"/>
      <c r="F266" s="156">
        <v>1</v>
      </c>
      <c r="G266" s="69"/>
    </row>
    <row r="267" spans="1:7" ht="15" customHeight="1">
      <c r="A267" s="278"/>
      <c r="B267" s="155">
        <v>1</v>
      </c>
      <c r="C267" s="156"/>
      <c r="D267" s="156">
        <v>1</v>
      </c>
      <c r="E267" s="156">
        <v>1</v>
      </c>
      <c r="F267" s="156"/>
      <c r="G267" s="69"/>
    </row>
    <row r="268" spans="1:7" ht="15" customHeight="1">
      <c r="A268" s="278"/>
      <c r="B268" s="155">
        <v>1</v>
      </c>
      <c r="C268" s="156"/>
      <c r="D268" s="156">
        <v>1</v>
      </c>
      <c r="E268" s="156">
        <v>1</v>
      </c>
      <c r="F268" s="156"/>
      <c r="G268" s="69">
        <v>1958</v>
      </c>
    </row>
    <row r="269" spans="1:7" ht="15" customHeight="1">
      <c r="A269" s="278"/>
      <c r="B269" s="155">
        <v>1</v>
      </c>
      <c r="C269" s="156">
        <v>1</v>
      </c>
      <c r="D269" s="156"/>
      <c r="E269" s="156">
        <v>1</v>
      </c>
      <c r="F269" s="156"/>
      <c r="G269" s="69"/>
    </row>
    <row r="270" spans="1:7" ht="15" customHeight="1">
      <c r="A270" s="278"/>
      <c r="B270" s="155">
        <v>1</v>
      </c>
      <c r="C270" s="156">
        <v>1</v>
      </c>
      <c r="D270" s="156"/>
      <c r="E270" s="156">
        <v>1</v>
      </c>
      <c r="F270" s="156"/>
      <c r="G270" s="69">
        <v>1986</v>
      </c>
    </row>
    <row r="271" spans="1:7" ht="15" customHeight="1">
      <c r="A271" s="278"/>
      <c r="B271" s="155">
        <v>1</v>
      </c>
      <c r="C271" s="156">
        <v>1</v>
      </c>
      <c r="D271" s="156"/>
      <c r="E271" s="156">
        <v>1</v>
      </c>
      <c r="F271" s="156"/>
      <c r="G271" s="69">
        <v>1986</v>
      </c>
    </row>
    <row r="272" spans="1:7" ht="15" customHeight="1">
      <c r="A272" s="278"/>
      <c r="B272" s="155">
        <v>1</v>
      </c>
      <c r="C272" s="156"/>
      <c r="D272" s="156">
        <v>1</v>
      </c>
      <c r="E272" s="156">
        <v>1</v>
      </c>
      <c r="F272" s="156"/>
      <c r="G272" s="69">
        <v>1991</v>
      </c>
    </row>
    <row r="273" spans="1:7" ht="15" customHeight="1">
      <c r="A273" s="278"/>
      <c r="B273" s="155">
        <v>1</v>
      </c>
      <c r="C273" s="156">
        <v>1</v>
      </c>
      <c r="D273" s="156"/>
      <c r="E273" s="156">
        <v>1</v>
      </c>
      <c r="F273" s="156"/>
      <c r="G273" s="69">
        <v>1957</v>
      </c>
    </row>
    <row r="274" spans="1:7" ht="15" customHeight="1">
      <c r="A274" s="278"/>
      <c r="B274" s="155">
        <v>1</v>
      </c>
      <c r="C274" s="156"/>
      <c r="D274" s="156">
        <v>1</v>
      </c>
      <c r="E274" s="156">
        <v>1</v>
      </c>
      <c r="F274" s="156"/>
      <c r="G274" s="69">
        <v>2002</v>
      </c>
    </row>
    <row r="275" spans="1:7" ht="15" customHeight="1">
      <c r="A275" s="278"/>
      <c r="B275" s="155">
        <v>1</v>
      </c>
      <c r="C275" s="156"/>
      <c r="D275" s="156">
        <v>1</v>
      </c>
      <c r="E275" s="156">
        <v>1</v>
      </c>
      <c r="F275" s="156"/>
      <c r="G275" s="69"/>
    </row>
    <row r="276" spans="1:7" ht="15" customHeight="1">
      <c r="A276" s="278"/>
      <c r="B276" s="155">
        <v>1</v>
      </c>
      <c r="C276" s="156"/>
      <c r="D276" s="156">
        <v>1</v>
      </c>
      <c r="E276" s="156">
        <v>1</v>
      </c>
      <c r="F276" s="156"/>
      <c r="G276" s="69"/>
    </row>
    <row r="277" spans="1:7" ht="15" customHeight="1">
      <c r="A277" s="278"/>
      <c r="B277" s="155">
        <v>1</v>
      </c>
      <c r="C277" s="156">
        <v>1</v>
      </c>
      <c r="D277" s="156"/>
      <c r="E277" s="156">
        <v>1</v>
      </c>
      <c r="F277" s="156"/>
      <c r="G277" s="69"/>
    </row>
    <row r="278" spans="1:7" ht="15" customHeight="1">
      <c r="A278" s="278"/>
      <c r="B278" s="155">
        <v>1</v>
      </c>
      <c r="C278" s="156"/>
      <c r="D278" s="156">
        <v>1</v>
      </c>
      <c r="E278" s="156">
        <v>1</v>
      </c>
      <c r="F278" s="156"/>
      <c r="G278" s="69">
        <v>1975</v>
      </c>
    </row>
    <row r="279" spans="1:7" ht="15" customHeight="1">
      <c r="A279" s="278"/>
      <c r="B279" s="155">
        <v>1</v>
      </c>
      <c r="C279" s="156">
        <v>1</v>
      </c>
      <c r="D279" s="156"/>
      <c r="E279" s="156">
        <v>1</v>
      </c>
      <c r="F279" s="156"/>
      <c r="G279" s="69">
        <v>1948</v>
      </c>
    </row>
    <row r="280" spans="1:7" ht="15" customHeight="1">
      <c r="A280" s="278"/>
      <c r="B280" s="155">
        <v>1</v>
      </c>
      <c r="C280" s="156">
        <v>1</v>
      </c>
      <c r="D280" s="156"/>
      <c r="E280" s="156">
        <v>1</v>
      </c>
      <c r="F280" s="156"/>
      <c r="G280" s="69">
        <v>1989</v>
      </c>
    </row>
    <row r="281" spans="1:7" ht="15" customHeight="1">
      <c r="A281" s="278"/>
      <c r="B281" s="155">
        <v>1</v>
      </c>
      <c r="C281" s="156"/>
      <c r="D281" s="156">
        <v>1</v>
      </c>
      <c r="E281" s="156">
        <v>1</v>
      </c>
      <c r="F281" s="156"/>
      <c r="G281" s="69">
        <v>1984</v>
      </c>
    </row>
    <row r="282" spans="1:7" ht="15" customHeight="1">
      <c r="A282" s="278"/>
      <c r="B282" s="155">
        <v>1</v>
      </c>
      <c r="C282" s="156">
        <v>1</v>
      </c>
      <c r="D282" s="156"/>
      <c r="E282" s="156">
        <v>1</v>
      </c>
      <c r="F282" s="156"/>
      <c r="G282" s="69"/>
    </row>
    <row r="283" spans="1:7" ht="15" customHeight="1">
      <c r="A283" s="278"/>
      <c r="B283" s="155">
        <v>1</v>
      </c>
      <c r="C283" s="156">
        <v>1</v>
      </c>
      <c r="D283" s="156"/>
      <c r="E283" s="156">
        <v>1</v>
      </c>
      <c r="F283" s="156"/>
      <c r="G283" s="69">
        <v>1988</v>
      </c>
    </row>
    <row r="284" spans="1:7" ht="15" customHeight="1">
      <c r="A284" s="278"/>
      <c r="B284" s="155">
        <v>1</v>
      </c>
      <c r="C284" s="156">
        <v>1</v>
      </c>
      <c r="D284" s="156"/>
      <c r="E284" s="156">
        <v>1</v>
      </c>
      <c r="F284" s="156"/>
      <c r="G284" s="69">
        <v>1977</v>
      </c>
    </row>
    <row r="285" spans="1:7" ht="15" customHeight="1">
      <c r="A285" s="278"/>
      <c r="B285" s="155">
        <v>1</v>
      </c>
      <c r="C285" s="156">
        <v>1</v>
      </c>
      <c r="D285" s="156"/>
      <c r="E285" s="156">
        <v>1</v>
      </c>
      <c r="F285" s="156"/>
      <c r="G285" s="69">
        <v>1976</v>
      </c>
    </row>
    <row r="286" spans="1:7" ht="15" customHeight="1">
      <c r="A286" s="278"/>
      <c r="B286" s="155">
        <v>1</v>
      </c>
      <c r="C286" s="156">
        <v>1</v>
      </c>
      <c r="D286" s="156"/>
      <c r="E286" s="156">
        <v>1</v>
      </c>
      <c r="F286" s="156"/>
      <c r="G286" s="69">
        <v>1980</v>
      </c>
    </row>
    <row r="287" spans="1:7" ht="15" customHeight="1">
      <c r="A287" s="278"/>
      <c r="B287" s="155">
        <v>1</v>
      </c>
      <c r="C287" s="156">
        <v>1</v>
      </c>
      <c r="D287" s="156"/>
      <c r="E287" s="156">
        <v>1</v>
      </c>
      <c r="F287" s="156"/>
      <c r="G287" s="69">
        <v>1975</v>
      </c>
    </row>
    <row r="288" spans="1:7" ht="15" customHeight="1">
      <c r="A288" s="278"/>
      <c r="B288" s="155">
        <v>1</v>
      </c>
      <c r="C288" s="156">
        <v>1</v>
      </c>
      <c r="D288" s="156"/>
      <c r="E288" s="156">
        <v>1</v>
      </c>
      <c r="F288" s="156"/>
      <c r="G288" s="69">
        <v>1952</v>
      </c>
    </row>
    <row r="289" spans="1:7" ht="15" customHeight="1">
      <c r="A289" s="278"/>
      <c r="B289" s="155">
        <v>1</v>
      </c>
      <c r="C289" s="156"/>
      <c r="D289" s="156">
        <v>1</v>
      </c>
      <c r="E289" s="156">
        <v>1</v>
      </c>
      <c r="F289" s="156"/>
      <c r="G289" s="69"/>
    </row>
    <row r="290" spans="1:7" ht="15" customHeight="1">
      <c r="A290" s="278"/>
      <c r="B290" s="155">
        <v>1</v>
      </c>
      <c r="C290" s="156"/>
      <c r="D290" s="156">
        <v>1</v>
      </c>
      <c r="E290" s="156"/>
      <c r="F290" s="156">
        <v>1</v>
      </c>
      <c r="G290" s="69">
        <v>1957</v>
      </c>
    </row>
    <row r="291" spans="1:7" ht="15" customHeight="1">
      <c r="A291" s="278"/>
      <c r="B291" s="155">
        <v>1</v>
      </c>
      <c r="C291" s="156"/>
      <c r="D291" s="156">
        <v>1</v>
      </c>
      <c r="E291" s="156">
        <v>1</v>
      </c>
      <c r="F291" s="156"/>
      <c r="G291" s="69"/>
    </row>
    <row r="292" spans="1:7" ht="15" customHeight="1">
      <c r="A292" s="278"/>
      <c r="B292" s="155">
        <v>1</v>
      </c>
      <c r="C292" s="156"/>
      <c r="D292" s="156">
        <v>1</v>
      </c>
      <c r="E292" s="156">
        <v>1</v>
      </c>
      <c r="F292" s="156"/>
      <c r="G292" s="69"/>
    </row>
    <row r="293" spans="1:7" ht="15" customHeight="1">
      <c r="A293" s="278"/>
      <c r="B293" s="155">
        <v>1</v>
      </c>
      <c r="C293" s="156">
        <v>1</v>
      </c>
      <c r="D293" s="156"/>
      <c r="E293" s="156">
        <v>1</v>
      </c>
      <c r="F293" s="156"/>
      <c r="G293" s="69">
        <v>1961</v>
      </c>
    </row>
    <row r="294" spans="1:7" ht="15" customHeight="1">
      <c r="A294" s="278"/>
      <c r="B294" s="155">
        <v>1</v>
      </c>
      <c r="C294" s="156">
        <v>1</v>
      </c>
      <c r="D294" s="156"/>
      <c r="E294" s="156">
        <v>1</v>
      </c>
      <c r="F294" s="156"/>
      <c r="G294" s="69"/>
    </row>
    <row r="295" spans="1:7" ht="15" customHeight="1">
      <c r="A295" s="278"/>
      <c r="B295" s="155">
        <v>1</v>
      </c>
      <c r="C295" s="156">
        <v>1</v>
      </c>
      <c r="D295" s="156"/>
      <c r="E295" s="156"/>
      <c r="F295" s="156">
        <v>1</v>
      </c>
      <c r="G295" s="69">
        <v>1972</v>
      </c>
    </row>
    <row r="296" spans="1:7" ht="15" customHeight="1">
      <c r="A296" s="278"/>
      <c r="B296" s="155">
        <v>1</v>
      </c>
      <c r="C296" s="156"/>
      <c r="D296" s="156">
        <v>1</v>
      </c>
      <c r="E296" s="156">
        <v>1</v>
      </c>
      <c r="F296" s="156"/>
      <c r="G296" s="69"/>
    </row>
    <row r="297" spans="1:7" ht="15" customHeight="1">
      <c r="A297" s="278"/>
      <c r="B297" s="155">
        <v>1</v>
      </c>
      <c r="C297" s="156">
        <v>1</v>
      </c>
      <c r="D297" s="156"/>
      <c r="E297" s="156">
        <v>1</v>
      </c>
      <c r="F297" s="156"/>
      <c r="G297" s="69">
        <v>1943</v>
      </c>
    </row>
    <row r="298" spans="1:7" ht="15" customHeight="1">
      <c r="A298" s="278"/>
      <c r="B298" s="155">
        <v>1</v>
      </c>
      <c r="C298" s="156"/>
      <c r="D298" s="156">
        <v>1</v>
      </c>
      <c r="E298" s="156">
        <v>1</v>
      </c>
      <c r="F298" s="156"/>
      <c r="G298" s="69">
        <v>1968</v>
      </c>
    </row>
    <row r="299" spans="1:7" ht="15" customHeight="1">
      <c r="A299" s="278"/>
      <c r="B299" s="155">
        <v>1</v>
      </c>
      <c r="C299" s="156"/>
      <c r="D299" s="156">
        <v>1</v>
      </c>
      <c r="E299" s="156">
        <v>1</v>
      </c>
      <c r="F299" s="156"/>
      <c r="G299" s="69">
        <v>1982</v>
      </c>
    </row>
    <row r="300" spans="1:7" ht="15" customHeight="1">
      <c r="A300" s="278"/>
      <c r="B300" s="155">
        <v>1</v>
      </c>
      <c r="C300" s="156">
        <v>1</v>
      </c>
      <c r="D300" s="156"/>
      <c r="E300" s="156">
        <v>1</v>
      </c>
      <c r="F300" s="156"/>
      <c r="G300" s="69">
        <v>1961</v>
      </c>
    </row>
    <row r="301" spans="1:7" ht="15" customHeight="1">
      <c r="A301" s="278"/>
      <c r="B301" s="155">
        <v>1</v>
      </c>
      <c r="C301" s="156"/>
      <c r="D301" s="156">
        <v>1</v>
      </c>
      <c r="E301" s="156"/>
      <c r="F301" s="156">
        <v>1</v>
      </c>
      <c r="G301" s="69"/>
    </row>
    <row r="302" spans="1:7" ht="15" customHeight="1">
      <c r="A302" s="278"/>
      <c r="B302" s="155">
        <v>1</v>
      </c>
      <c r="C302" s="156"/>
      <c r="D302" s="156">
        <v>1</v>
      </c>
      <c r="E302" s="156">
        <v>1</v>
      </c>
      <c r="F302" s="156"/>
      <c r="G302" s="69"/>
    </row>
    <row r="303" spans="1:7" ht="15" customHeight="1">
      <c r="A303" s="278"/>
      <c r="B303" s="155">
        <v>1</v>
      </c>
      <c r="C303" s="156"/>
      <c r="D303" s="156">
        <v>1</v>
      </c>
      <c r="E303" s="156">
        <v>1</v>
      </c>
      <c r="F303" s="156"/>
      <c r="G303" s="69">
        <v>1952</v>
      </c>
    </row>
    <row r="304" spans="1:7" ht="15" customHeight="1">
      <c r="A304" s="278"/>
      <c r="B304" s="155">
        <v>1</v>
      </c>
      <c r="C304" s="156">
        <v>1</v>
      </c>
      <c r="D304" s="156"/>
      <c r="E304" s="156">
        <v>1</v>
      </c>
      <c r="F304" s="156"/>
      <c r="G304" s="69"/>
    </row>
    <row r="305" spans="1:7" ht="15" customHeight="1">
      <c r="A305" s="278"/>
      <c r="B305" s="155">
        <v>1</v>
      </c>
      <c r="C305" s="156"/>
      <c r="D305" s="156">
        <v>1</v>
      </c>
      <c r="E305" s="156">
        <v>1</v>
      </c>
      <c r="F305" s="156"/>
      <c r="G305" s="69"/>
    </row>
    <row r="306" spans="1:7" ht="15" customHeight="1">
      <c r="A306" s="278"/>
      <c r="B306" s="155">
        <v>1</v>
      </c>
      <c r="C306" s="156"/>
      <c r="D306" s="156">
        <v>1</v>
      </c>
      <c r="E306" s="156"/>
      <c r="F306" s="156">
        <v>1</v>
      </c>
      <c r="G306" s="69">
        <v>1959</v>
      </c>
    </row>
    <row r="307" spans="1:7" ht="15" customHeight="1">
      <c r="A307" s="278"/>
      <c r="B307" s="155">
        <v>1</v>
      </c>
      <c r="C307" s="156">
        <v>1</v>
      </c>
      <c r="D307" s="156"/>
      <c r="E307" s="156"/>
      <c r="F307" s="156">
        <v>1</v>
      </c>
      <c r="G307" s="69"/>
    </row>
    <row r="308" spans="1:7" ht="15" customHeight="1">
      <c r="A308" s="278"/>
      <c r="B308" s="155">
        <v>1</v>
      </c>
      <c r="C308" s="156">
        <v>1</v>
      </c>
      <c r="D308" s="156"/>
      <c r="E308" s="156">
        <v>1</v>
      </c>
      <c r="F308" s="156"/>
      <c r="G308" s="69"/>
    </row>
    <row r="309" spans="1:7" ht="15" customHeight="1">
      <c r="A309" s="278"/>
      <c r="B309" s="155">
        <v>1</v>
      </c>
      <c r="C309" s="156"/>
      <c r="D309" s="156">
        <v>1</v>
      </c>
      <c r="E309" s="156"/>
      <c r="F309" s="156">
        <v>1</v>
      </c>
      <c r="G309" s="69"/>
    </row>
    <row r="310" spans="1:7" ht="15" customHeight="1">
      <c r="A310" s="278"/>
      <c r="B310" s="155">
        <v>1</v>
      </c>
      <c r="C310" s="156"/>
      <c r="D310" s="156">
        <v>1</v>
      </c>
      <c r="E310" s="156"/>
      <c r="F310" s="156">
        <v>1</v>
      </c>
      <c r="G310" s="69"/>
    </row>
    <row r="311" spans="1:7" ht="15" customHeight="1">
      <c r="A311" s="32" t="s">
        <v>4</v>
      </c>
      <c r="B311" s="63">
        <f>SUM(B22:B310)</f>
        <v>289</v>
      </c>
      <c r="C311" s="64">
        <f>SUM(C22:C310)</f>
        <v>145</v>
      </c>
      <c r="D311" s="64">
        <f>SUM(D22:D310)</f>
        <v>144</v>
      </c>
      <c r="E311" s="64">
        <f>SUM(E22:E310)</f>
        <v>185</v>
      </c>
      <c r="F311" s="64">
        <f>SUM(F22:F310)</f>
        <v>104</v>
      </c>
      <c r="G311" s="65"/>
    </row>
    <row r="312" spans="1:7" ht="15" customHeight="1">
      <c r="A312" s="30" t="s">
        <v>159</v>
      </c>
      <c r="B312" s="7"/>
      <c r="C312" s="28"/>
      <c r="D312" s="28"/>
      <c r="E312" s="28"/>
      <c r="F312" s="28"/>
      <c r="G312" s="28"/>
    </row>
    <row r="313" spans="1:7" ht="15" customHeight="1">
      <c r="A313" s="278"/>
      <c r="B313" s="155">
        <v>1</v>
      </c>
      <c r="C313" s="158"/>
      <c r="D313" s="158">
        <v>1</v>
      </c>
      <c r="E313" s="158">
        <v>1</v>
      </c>
      <c r="F313" s="158"/>
      <c r="G313" s="158"/>
    </row>
    <row r="314" spans="1:7" ht="15" customHeight="1">
      <c r="A314" s="278"/>
      <c r="B314" s="155">
        <v>1</v>
      </c>
      <c r="C314" s="158">
        <v>1</v>
      </c>
      <c r="D314" s="158"/>
      <c r="E314" s="158">
        <v>1</v>
      </c>
      <c r="F314" s="158"/>
      <c r="G314" s="158"/>
    </row>
    <row r="315" spans="1:7" ht="15" customHeight="1">
      <c r="A315" s="278"/>
      <c r="B315" s="155">
        <v>1</v>
      </c>
      <c r="C315" s="158">
        <v>1</v>
      </c>
      <c r="D315" s="158"/>
      <c r="E315" s="158">
        <v>1</v>
      </c>
      <c r="F315" s="158"/>
      <c r="G315" s="158">
        <v>1966</v>
      </c>
    </row>
    <row r="316" spans="1:7" ht="15" customHeight="1">
      <c r="A316" s="278"/>
      <c r="B316" s="155">
        <v>1</v>
      </c>
      <c r="C316" s="158">
        <v>1</v>
      </c>
      <c r="D316" s="158"/>
      <c r="E316" s="158">
        <v>1</v>
      </c>
      <c r="F316" s="158"/>
      <c r="G316" s="158"/>
    </row>
    <row r="317" spans="1:7" ht="15" customHeight="1">
      <c r="A317" s="278"/>
      <c r="B317" s="155">
        <v>1</v>
      </c>
      <c r="C317" s="158">
        <v>1</v>
      </c>
      <c r="D317" s="158"/>
      <c r="E317" s="158">
        <v>1</v>
      </c>
      <c r="F317" s="158"/>
      <c r="G317" s="158"/>
    </row>
    <row r="318" spans="1:7" ht="15" customHeight="1">
      <c r="A318" s="278"/>
      <c r="B318" s="155">
        <v>1</v>
      </c>
      <c r="C318" s="158">
        <v>1</v>
      </c>
      <c r="D318" s="158"/>
      <c r="E318" s="158">
        <v>1</v>
      </c>
      <c r="F318" s="158"/>
      <c r="G318" s="158"/>
    </row>
    <row r="319" spans="1:7" ht="15" customHeight="1">
      <c r="A319" s="278"/>
      <c r="B319" s="155">
        <v>1</v>
      </c>
      <c r="C319" s="158">
        <v>1</v>
      </c>
      <c r="D319" s="158"/>
      <c r="E319" s="158">
        <v>1</v>
      </c>
      <c r="F319" s="158"/>
      <c r="G319" s="158"/>
    </row>
    <row r="320" spans="1:7" ht="15" customHeight="1">
      <c r="A320" s="278"/>
      <c r="B320" s="155">
        <v>1</v>
      </c>
      <c r="C320" s="158"/>
      <c r="D320" s="158">
        <v>1</v>
      </c>
      <c r="E320" s="158">
        <v>1</v>
      </c>
      <c r="F320" s="158"/>
      <c r="G320" s="158"/>
    </row>
    <row r="321" spans="1:7" ht="15" customHeight="1">
      <c r="A321" s="278"/>
      <c r="B321" s="155">
        <v>1</v>
      </c>
      <c r="C321" s="158"/>
      <c r="D321" s="158">
        <v>1</v>
      </c>
      <c r="E321" s="158">
        <v>1</v>
      </c>
      <c r="F321" s="158"/>
      <c r="G321" s="158"/>
    </row>
    <row r="322" spans="1:7" ht="15" customHeight="1">
      <c r="A322" s="278"/>
      <c r="B322" s="155">
        <v>1</v>
      </c>
      <c r="C322" s="158">
        <v>1</v>
      </c>
      <c r="D322" s="158"/>
      <c r="E322" s="158"/>
      <c r="F322" s="158">
        <v>1</v>
      </c>
      <c r="G322" s="158"/>
    </row>
    <row r="323" spans="1:7" ht="15" customHeight="1">
      <c r="A323" s="278"/>
      <c r="B323" s="155">
        <v>1</v>
      </c>
      <c r="C323" s="158">
        <v>1</v>
      </c>
      <c r="D323" s="158"/>
      <c r="E323" s="158">
        <v>1</v>
      </c>
      <c r="F323" s="158"/>
      <c r="G323" s="158">
        <v>1962</v>
      </c>
    </row>
    <row r="324" spans="1:7" ht="15" customHeight="1">
      <c r="A324" s="278"/>
      <c r="B324" s="155">
        <v>1</v>
      </c>
      <c r="C324" s="158">
        <v>1</v>
      </c>
      <c r="D324" s="158"/>
      <c r="E324" s="158">
        <v>1</v>
      </c>
      <c r="F324" s="158"/>
      <c r="G324" s="158">
        <v>1926</v>
      </c>
    </row>
    <row r="325" spans="1:7" ht="15" customHeight="1">
      <c r="A325" s="32" t="s">
        <v>112</v>
      </c>
      <c r="B325" s="63">
        <f>SUM(B313:B324)</f>
        <v>12</v>
      </c>
      <c r="C325" s="10">
        <f>SUM(C313:C324)</f>
        <v>9</v>
      </c>
      <c r="D325" s="10">
        <f>SUM(D313:D324)</f>
        <v>3</v>
      </c>
      <c r="E325" s="10">
        <f>SUM(E313:E324)</f>
        <v>11</v>
      </c>
      <c r="F325" s="10">
        <f>SUM(F313:F324)</f>
        <v>1</v>
      </c>
      <c r="G325" s="10"/>
    </row>
    <row r="326" spans="1:7" ht="15" customHeight="1">
      <c r="A326" s="30" t="s">
        <v>94</v>
      </c>
      <c r="B326" s="7"/>
      <c r="C326" s="28"/>
      <c r="D326" s="28"/>
      <c r="E326" s="28"/>
      <c r="F326" s="28"/>
      <c r="G326" s="28"/>
    </row>
    <row r="327" spans="1:7" ht="15" customHeight="1">
      <c r="A327" s="278"/>
      <c r="B327" s="155">
        <v>1</v>
      </c>
      <c r="C327" s="155">
        <v>1</v>
      </c>
      <c r="D327" s="151"/>
      <c r="E327" s="155"/>
      <c r="F327" s="158">
        <v>1</v>
      </c>
      <c r="G327" s="158">
        <v>1974</v>
      </c>
    </row>
    <row r="328" spans="1:7" ht="15" customHeight="1">
      <c r="A328" s="278"/>
      <c r="B328" s="155">
        <v>1</v>
      </c>
      <c r="C328" s="155"/>
      <c r="D328" s="151">
        <v>1</v>
      </c>
      <c r="E328" s="155">
        <v>1</v>
      </c>
      <c r="F328" s="158"/>
      <c r="G328" s="158"/>
    </row>
    <row r="329" spans="1:7" ht="15" customHeight="1">
      <c r="A329" s="278"/>
      <c r="B329" s="155">
        <v>1</v>
      </c>
      <c r="C329" s="155">
        <v>1</v>
      </c>
      <c r="D329" s="151"/>
      <c r="E329" s="155">
        <v>1</v>
      </c>
      <c r="F329" s="158"/>
      <c r="G329" s="158"/>
    </row>
    <row r="330" spans="1:7" ht="15" customHeight="1">
      <c r="A330" s="278"/>
      <c r="B330" s="155">
        <v>1</v>
      </c>
      <c r="C330" s="155"/>
      <c r="D330" s="151">
        <v>1</v>
      </c>
      <c r="E330" s="155">
        <v>1</v>
      </c>
      <c r="F330" s="158"/>
      <c r="G330" s="158">
        <v>1948</v>
      </c>
    </row>
    <row r="331" spans="1:7" ht="15" customHeight="1">
      <c r="A331" s="278"/>
      <c r="B331" s="155">
        <v>1</v>
      </c>
      <c r="C331" s="155">
        <v>1</v>
      </c>
      <c r="D331" s="151"/>
      <c r="E331" s="155">
        <v>1</v>
      </c>
      <c r="F331" s="158"/>
      <c r="G331" s="158"/>
    </row>
    <row r="332" spans="1:7" ht="15" customHeight="1">
      <c r="A332" s="278"/>
      <c r="B332" s="155">
        <v>1</v>
      </c>
      <c r="C332" s="155">
        <v>1</v>
      </c>
      <c r="D332" s="151"/>
      <c r="E332" s="155">
        <v>1</v>
      </c>
      <c r="F332" s="158"/>
      <c r="G332" s="158">
        <v>1980</v>
      </c>
    </row>
    <row r="333" spans="1:7" ht="15" customHeight="1">
      <c r="A333" s="278"/>
      <c r="B333" s="155">
        <v>1</v>
      </c>
      <c r="C333" s="155">
        <v>1</v>
      </c>
      <c r="D333" s="151"/>
      <c r="E333" s="155"/>
      <c r="F333" s="158">
        <v>1</v>
      </c>
      <c r="G333" s="158"/>
    </row>
    <row r="334" spans="1:7" ht="15" customHeight="1">
      <c r="A334" s="278"/>
      <c r="B334" s="155">
        <v>1</v>
      </c>
      <c r="C334" s="155">
        <v>1</v>
      </c>
      <c r="D334" s="151"/>
      <c r="E334" s="155">
        <v>1</v>
      </c>
      <c r="F334" s="158"/>
      <c r="G334" s="158">
        <v>1973</v>
      </c>
    </row>
    <row r="335" spans="1:7" ht="15" customHeight="1">
      <c r="A335" s="278"/>
      <c r="B335" s="155">
        <v>1</v>
      </c>
      <c r="C335" s="155">
        <v>1</v>
      </c>
      <c r="D335" s="151"/>
      <c r="E335" s="155">
        <v>1</v>
      </c>
      <c r="F335" s="158"/>
      <c r="G335" s="158"/>
    </row>
    <row r="336" spans="1:7" ht="15" customHeight="1">
      <c r="A336" s="278"/>
      <c r="B336" s="155">
        <v>1</v>
      </c>
      <c r="C336" s="155">
        <v>1</v>
      </c>
      <c r="D336" s="151"/>
      <c r="E336" s="155">
        <v>1</v>
      </c>
      <c r="F336" s="158"/>
      <c r="G336" s="158"/>
    </row>
    <row r="337" spans="1:7" ht="15" customHeight="1">
      <c r="A337" s="278"/>
      <c r="B337" s="155">
        <v>1</v>
      </c>
      <c r="C337" s="155">
        <v>1</v>
      </c>
      <c r="D337" s="151"/>
      <c r="E337" s="155">
        <v>1</v>
      </c>
      <c r="F337" s="158"/>
      <c r="G337" s="158">
        <v>1987</v>
      </c>
    </row>
    <row r="338" spans="1:7" ht="15" customHeight="1">
      <c r="A338" s="278"/>
      <c r="B338" s="155">
        <v>1</v>
      </c>
      <c r="C338" s="155"/>
      <c r="D338" s="151">
        <v>1</v>
      </c>
      <c r="E338" s="155">
        <v>1</v>
      </c>
      <c r="F338" s="158"/>
      <c r="G338" s="158">
        <v>1968</v>
      </c>
    </row>
    <row r="339" spans="1:7" ht="15" customHeight="1">
      <c r="A339" s="278"/>
      <c r="B339" s="155">
        <v>1</v>
      </c>
      <c r="C339" s="155">
        <v>1</v>
      </c>
      <c r="D339" s="151"/>
      <c r="E339" s="155"/>
      <c r="F339" s="158">
        <v>1</v>
      </c>
      <c r="G339" s="158"/>
    </row>
    <row r="340" spans="1:7" ht="15" customHeight="1">
      <c r="A340" s="278"/>
      <c r="B340" s="155">
        <v>1</v>
      </c>
      <c r="C340" s="155">
        <v>1</v>
      </c>
      <c r="D340" s="151"/>
      <c r="E340" s="155">
        <v>1</v>
      </c>
      <c r="F340" s="158"/>
      <c r="G340" s="158"/>
    </row>
    <row r="341" spans="1:7" ht="15" customHeight="1">
      <c r="A341" s="278"/>
      <c r="B341" s="155">
        <v>1</v>
      </c>
      <c r="C341" s="155"/>
      <c r="D341" s="151">
        <v>1</v>
      </c>
      <c r="E341" s="155">
        <v>1</v>
      </c>
      <c r="F341" s="158"/>
      <c r="G341" s="158"/>
    </row>
    <row r="342" spans="1:7" ht="15" customHeight="1">
      <c r="A342" s="278"/>
      <c r="B342" s="155">
        <v>1</v>
      </c>
      <c r="C342" s="155">
        <v>1</v>
      </c>
      <c r="D342" s="151"/>
      <c r="E342" s="155">
        <v>1</v>
      </c>
      <c r="F342" s="158"/>
      <c r="G342" s="158">
        <v>1970</v>
      </c>
    </row>
    <row r="343" spans="1:7" ht="15" customHeight="1">
      <c r="A343" s="278"/>
      <c r="B343" s="155">
        <v>1</v>
      </c>
      <c r="C343" s="155">
        <v>1</v>
      </c>
      <c r="D343" s="151"/>
      <c r="E343" s="155"/>
      <c r="F343" s="158">
        <v>1</v>
      </c>
      <c r="G343" s="158"/>
    </row>
    <row r="344" spans="1:7" ht="15" customHeight="1">
      <c r="A344" s="278"/>
      <c r="B344" s="155">
        <v>1</v>
      </c>
      <c r="C344" s="155">
        <v>1</v>
      </c>
      <c r="D344" s="151"/>
      <c r="E344" s="155"/>
      <c r="F344" s="158">
        <v>1</v>
      </c>
      <c r="G344" s="158"/>
    </row>
    <row r="345" spans="1:7" ht="15" customHeight="1">
      <c r="A345" s="278"/>
      <c r="B345" s="155">
        <v>1</v>
      </c>
      <c r="C345" s="155"/>
      <c r="D345" s="151">
        <v>1</v>
      </c>
      <c r="E345" s="155"/>
      <c r="F345" s="158">
        <v>1</v>
      </c>
      <c r="G345" s="158">
        <v>1979</v>
      </c>
    </row>
    <row r="346" spans="1:7" ht="15" customHeight="1">
      <c r="A346" s="278"/>
      <c r="B346" s="155">
        <v>1</v>
      </c>
      <c r="C346" s="155">
        <v>1</v>
      </c>
      <c r="D346" s="151"/>
      <c r="E346" s="155">
        <v>1</v>
      </c>
      <c r="F346" s="158"/>
      <c r="G346" s="158"/>
    </row>
    <row r="347" spans="1:7" ht="15" customHeight="1">
      <c r="A347" s="278"/>
      <c r="B347" s="155">
        <v>1</v>
      </c>
      <c r="C347" s="155">
        <v>1</v>
      </c>
      <c r="D347" s="151"/>
      <c r="E347" s="155">
        <v>1</v>
      </c>
      <c r="F347" s="158"/>
      <c r="G347" s="158">
        <v>1955</v>
      </c>
    </row>
    <row r="348" spans="1:7" ht="15" customHeight="1">
      <c r="A348" s="278"/>
      <c r="B348" s="155">
        <v>1</v>
      </c>
      <c r="C348" s="155">
        <v>1</v>
      </c>
      <c r="D348" s="151"/>
      <c r="E348" s="155">
        <v>1</v>
      </c>
      <c r="F348" s="158"/>
      <c r="G348" s="158"/>
    </row>
    <row r="349" spans="1:7" ht="15" customHeight="1">
      <c r="A349" s="278"/>
      <c r="B349" s="155">
        <v>1</v>
      </c>
      <c r="C349" s="155"/>
      <c r="D349" s="151">
        <v>1</v>
      </c>
      <c r="E349" s="155"/>
      <c r="F349" s="158">
        <v>1</v>
      </c>
      <c r="G349" s="158"/>
    </row>
    <row r="350" spans="1:7" ht="15" customHeight="1">
      <c r="A350" s="278"/>
      <c r="B350" s="155">
        <v>1</v>
      </c>
      <c r="C350" s="155">
        <v>1</v>
      </c>
      <c r="D350" s="151"/>
      <c r="E350" s="155">
        <v>1</v>
      </c>
      <c r="F350" s="158"/>
      <c r="G350" s="158"/>
    </row>
    <row r="351" spans="1:7" ht="15" customHeight="1">
      <c r="A351" s="278"/>
      <c r="B351" s="155">
        <v>1</v>
      </c>
      <c r="C351" s="155">
        <v>1</v>
      </c>
      <c r="D351" s="151"/>
      <c r="E351" s="155">
        <v>1</v>
      </c>
      <c r="F351" s="158"/>
      <c r="G351" s="158"/>
    </row>
    <row r="352" spans="1:7" ht="15" customHeight="1">
      <c r="A352" s="278"/>
      <c r="B352" s="155">
        <v>1</v>
      </c>
      <c r="C352" s="155">
        <v>1</v>
      </c>
      <c r="D352" s="151"/>
      <c r="E352" s="155">
        <v>1</v>
      </c>
      <c r="F352" s="158"/>
      <c r="G352" s="158"/>
    </row>
    <row r="353" spans="1:7" ht="15" customHeight="1">
      <c r="A353" s="278"/>
      <c r="B353" s="155">
        <v>1</v>
      </c>
      <c r="C353" s="155"/>
      <c r="D353" s="151">
        <v>1</v>
      </c>
      <c r="E353" s="155">
        <v>1</v>
      </c>
      <c r="F353" s="158"/>
      <c r="G353" s="158"/>
    </row>
    <row r="354" spans="1:7" ht="15" customHeight="1">
      <c r="A354" s="278"/>
      <c r="B354" s="155">
        <v>1</v>
      </c>
      <c r="C354" s="155">
        <v>1</v>
      </c>
      <c r="D354" s="151"/>
      <c r="E354" s="155">
        <v>1</v>
      </c>
      <c r="F354" s="158"/>
      <c r="G354" s="158">
        <v>1954</v>
      </c>
    </row>
    <row r="355" spans="1:7" ht="15" customHeight="1">
      <c r="A355" s="278"/>
      <c r="B355" s="155">
        <v>1</v>
      </c>
      <c r="C355" s="155">
        <v>1</v>
      </c>
      <c r="D355" s="151"/>
      <c r="E355" s="155"/>
      <c r="F355" s="158">
        <v>1</v>
      </c>
      <c r="G355" s="158"/>
    </row>
    <row r="356" spans="1:7" ht="15" customHeight="1">
      <c r="A356" s="278"/>
      <c r="B356" s="155">
        <v>1</v>
      </c>
      <c r="C356" s="155">
        <v>1</v>
      </c>
      <c r="D356" s="151"/>
      <c r="E356" s="155">
        <v>1</v>
      </c>
      <c r="F356" s="158"/>
      <c r="G356" s="158">
        <v>1948</v>
      </c>
    </row>
    <row r="357" spans="1:7" ht="15" customHeight="1">
      <c r="A357" s="278"/>
      <c r="B357" s="155">
        <v>1</v>
      </c>
      <c r="C357" s="155">
        <v>1</v>
      </c>
      <c r="D357" s="151"/>
      <c r="E357" s="155">
        <v>1</v>
      </c>
      <c r="F357" s="158"/>
      <c r="G357" s="158">
        <v>1952</v>
      </c>
    </row>
    <row r="358" spans="1:7" ht="15" customHeight="1">
      <c r="A358" s="278"/>
      <c r="B358" s="155">
        <v>1</v>
      </c>
      <c r="C358" s="155">
        <v>1</v>
      </c>
      <c r="D358" s="151"/>
      <c r="E358" s="155"/>
      <c r="F358" s="158">
        <v>1</v>
      </c>
      <c r="G358" s="158"/>
    </row>
    <row r="359" spans="1:7" ht="15" customHeight="1">
      <c r="A359" s="32" t="s">
        <v>113</v>
      </c>
      <c r="B359" s="63">
        <f>SUM(B327:B358)</f>
        <v>32</v>
      </c>
      <c r="C359" s="10">
        <f>SUM(C327:C358)</f>
        <v>25</v>
      </c>
      <c r="D359" s="10">
        <f>SUM(D327:D358)</f>
        <v>7</v>
      </c>
      <c r="E359" s="10">
        <f>SUM(E327:E358)</f>
        <v>23</v>
      </c>
      <c r="F359" s="10">
        <f>SUM(F327:F358)</f>
        <v>9</v>
      </c>
      <c r="G359" s="10"/>
    </row>
    <row r="360" spans="1:7" ht="15" customHeight="1">
      <c r="A360" s="30" t="s">
        <v>71</v>
      </c>
      <c r="B360" s="7"/>
      <c r="C360" s="28"/>
      <c r="D360" s="28"/>
      <c r="E360" s="28"/>
      <c r="F360" s="28"/>
      <c r="G360" s="28"/>
    </row>
    <row r="361" spans="1:7" s="4" customFormat="1" ht="15" customHeight="1">
      <c r="A361" s="278"/>
      <c r="B361" s="155">
        <v>1</v>
      </c>
      <c r="C361" s="92"/>
      <c r="D361" s="92">
        <v>1</v>
      </c>
      <c r="E361" s="92">
        <v>1</v>
      </c>
      <c r="F361" s="92"/>
      <c r="G361" s="92"/>
    </row>
    <row r="362" spans="1:7" s="4" customFormat="1" ht="15" customHeight="1">
      <c r="A362" s="278"/>
      <c r="B362" s="155">
        <v>1</v>
      </c>
      <c r="C362" s="92">
        <v>1</v>
      </c>
      <c r="D362" s="92"/>
      <c r="E362" s="92"/>
      <c r="F362" s="92">
        <v>1</v>
      </c>
      <c r="G362" s="92"/>
    </row>
    <row r="363" spans="1:7" s="4" customFormat="1" ht="15" customHeight="1">
      <c r="A363" s="278"/>
      <c r="B363" s="155">
        <v>1</v>
      </c>
      <c r="C363" s="92">
        <v>1</v>
      </c>
      <c r="D363" s="92"/>
      <c r="E363" s="92">
        <v>1</v>
      </c>
      <c r="F363" s="92"/>
      <c r="G363" s="92"/>
    </row>
    <row r="364" spans="1:7" s="4" customFormat="1" ht="15" customHeight="1">
      <c r="A364" s="278"/>
      <c r="B364" s="155">
        <v>1</v>
      </c>
      <c r="C364" s="92"/>
      <c r="D364" s="92">
        <v>1</v>
      </c>
      <c r="E364" s="92">
        <v>1</v>
      </c>
      <c r="F364" s="92"/>
      <c r="G364" s="92"/>
    </row>
    <row r="365" spans="1:7" s="4" customFormat="1" ht="15" customHeight="1">
      <c r="A365" s="278"/>
      <c r="B365" s="155">
        <v>1</v>
      </c>
      <c r="C365" s="92">
        <v>1</v>
      </c>
      <c r="D365" s="92"/>
      <c r="E365" s="92">
        <v>1</v>
      </c>
      <c r="F365" s="92"/>
      <c r="G365" s="92"/>
    </row>
    <row r="366" spans="1:7" s="4" customFormat="1" ht="15" customHeight="1">
      <c r="A366" s="278"/>
      <c r="B366" s="155">
        <v>1</v>
      </c>
      <c r="C366" s="92">
        <v>1</v>
      </c>
      <c r="D366" s="92"/>
      <c r="E366" s="92">
        <v>1</v>
      </c>
      <c r="F366" s="92"/>
      <c r="G366" s="92"/>
    </row>
    <row r="367" spans="1:7" s="4" customFormat="1" ht="15" customHeight="1">
      <c r="A367" s="278"/>
      <c r="B367" s="155">
        <v>1</v>
      </c>
      <c r="C367" s="92"/>
      <c r="D367" s="92">
        <v>1</v>
      </c>
      <c r="E367" s="92">
        <v>1</v>
      </c>
      <c r="F367" s="92"/>
      <c r="G367" s="92">
        <v>1964</v>
      </c>
    </row>
    <row r="368" spans="1:7" s="4" customFormat="1" ht="15" customHeight="1">
      <c r="A368" s="278"/>
      <c r="B368" s="155">
        <v>1</v>
      </c>
      <c r="C368" s="92">
        <v>1</v>
      </c>
      <c r="D368" s="92"/>
      <c r="E368" s="92">
        <v>1</v>
      </c>
      <c r="F368" s="92"/>
      <c r="G368" s="92">
        <v>1993</v>
      </c>
    </row>
    <row r="369" spans="1:7" s="4" customFormat="1" ht="15" customHeight="1">
      <c r="A369" s="278"/>
      <c r="B369" s="155">
        <v>1</v>
      </c>
      <c r="C369" s="92"/>
      <c r="D369" s="92">
        <v>1</v>
      </c>
      <c r="E369" s="92"/>
      <c r="F369" s="92">
        <v>1</v>
      </c>
      <c r="G369" s="92">
        <v>1968</v>
      </c>
    </row>
    <row r="370" spans="1:7" s="4" customFormat="1" ht="15" customHeight="1">
      <c r="A370" s="278"/>
      <c r="B370" s="155">
        <v>1</v>
      </c>
      <c r="C370" s="92">
        <v>1</v>
      </c>
      <c r="D370" s="92"/>
      <c r="E370" s="92">
        <v>1</v>
      </c>
      <c r="F370" s="92"/>
      <c r="G370" s="92"/>
    </row>
    <row r="371" spans="1:7" s="4" customFormat="1" ht="15" customHeight="1">
      <c r="A371" s="278"/>
      <c r="B371" s="155">
        <v>1</v>
      </c>
      <c r="C371" s="92"/>
      <c r="D371" s="92">
        <v>1</v>
      </c>
      <c r="E371" s="92">
        <v>1</v>
      </c>
      <c r="F371" s="92"/>
      <c r="G371" s="92"/>
    </row>
    <row r="372" spans="1:7" s="4" customFormat="1" ht="15" customHeight="1">
      <c r="A372" s="278"/>
      <c r="B372" s="155">
        <v>1</v>
      </c>
      <c r="C372" s="92">
        <v>1</v>
      </c>
      <c r="D372" s="92"/>
      <c r="E372" s="92">
        <v>1</v>
      </c>
      <c r="F372" s="92"/>
      <c r="G372" s="92"/>
    </row>
    <row r="373" spans="1:7" s="4" customFormat="1" ht="15" customHeight="1">
      <c r="A373" s="278"/>
      <c r="B373" s="155">
        <v>1</v>
      </c>
      <c r="C373" s="92">
        <v>1</v>
      </c>
      <c r="D373" s="92"/>
      <c r="E373" s="92"/>
      <c r="F373" s="92">
        <v>1</v>
      </c>
      <c r="G373" s="92"/>
    </row>
    <row r="374" spans="1:7" s="4" customFormat="1" ht="15" customHeight="1">
      <c r="A374" s="278"/>
      <c r="B374" s="155">
        <v>1</v>
      </c>
      <c r="C374" s="92">
        <v>1</v>
      </c>
      <c r="D374" s="92"/>
      <c r="E374" s="92">
        <v>1</v>
      </c>
      <c r="F374" s="92"/>
      <c r="G374" s="92"/>
    </row>
    <row r="375" spans="1:7" s="4" customFormat="1" ht="15" customHeight="1">
      <c r="A375" s="278"/>
      <c r="B375" s="155">
        <v>1</v>
      </c>
      <c r="C375" s="92"/>
      <c r="D375" s="92">
        <v>1</v>
      </c>
      <c r="E375" s="92">
        <v>1</v>
      </c>
      <c r="F375" s="92"/>
      <c r="G375" s="92"/>
    </row>
    <row r="376" spans="1:7" s="4" customFormat="1" ht="15" customHeight="1">
      <c r="A376" s="278"/>
      <c r="B376" s="155">
        <v>1</v>
      </c>
      <c r="C376" s="92"/>
      <c r="D376" s="92">
        <v>1</v>
      </c>
      <c r="E376" s="92">
        <v>1</v>
      </c>
      <c r="F376" s="92"/>
      <c r="G376" s="92"/>
    </row>
    <row r="377" spans="1:7" s="4" customFormat="1" ht="15" customHeight="1">
      <c r="A377" s="278"/>
      <c r="B377" s="155">
        <v>1</v>
      </c>
      <c r="C377" s="92"/>
      <c r="D377" s="92">
        <v>1</v>
      </c>
      <c r="E377" s="92">
        <v>1</v>
      </c>
      <c r="F377" s="92"/>
      <c r="G377" s="92"/>
    </row>
    <row r="378" spans="1:7" s="4" customFormat="1" ht="15" customHeight="1">
      <c r="A378" s="278"/>
      <c r="B378" s="155">
        <v>1</v>
      </c>
      <c r="C378" s="92"/>
      <c r="D378" s="92">
        <v>1</v>
      </c>
      <c r="E378" s="92">
        <v>1</v>
      </c>
      <c r="F378" s="92"/>
      <c r="G378" s="92"/>
    </row>
    <row r="379" spans="1:7" s="4" customFormat="1" ht="15" customHeight="1">
      <c r="A379" s="278"/>
      <c r="B379" s="155">
        <v>1</v>
      </c>
      <c r="C379" s="92">
        <v>1</v>
      </c>
      <c r="D379" s="92"/>
      <c r="E379" s="92">
        <v>1</v>
      </c>
      <c r="F379" s="92"/>
      <c r="G379" s="92"/>
    </row>
    <row r="380" spans="1:7" s="4" customFormat="1" ht="15" customHeight="1">
      <c r="A380" s="278"/>
      <c r="B380" s="155">
        <v>1</v>
      </c>
      <c r="C380" s="92">
        <v>1</v>
      </c>
      <c r="D380" s="92"/>
      <c r="E380" s="92">
        <v>1</v>
      </c>
      <c r="F380" s="92"/>
      <c r="G380" s="92"/>
    </row>
    <row r="381" spans="1:7" s="4" customFormat="1" ht="15" customHeight="1">
      <c r="A381" s="33" t="s">
        <v>114</v>
      </c>
      <c r="B381" s="63">
        <f>SUM(B361:B380)</f>
        <v>20</v>
      </c>
      <c r="C381" s="10">
        <f>SUM(C361:C380)</f>
        <v>11</v>
      </c>
      <c r="D381" s="10">
        <f>SUM(D361:D380)</f>
        <v>9</v>
      </c>
      <c r="E381" s="10">
        <f>SUM(E361:E380)</f>
        <v>17</v>
      </c>
      <c r="F381" s="74">
        <f>SUM(F361:F380)</f>
        <v>3</v>
      </c>
      <c r="G381" s="74"/>
    </row>
    <row r="382" spans="1:7" ht="15" customHeight="1">
      <c r="A382" s="30" t="s">
        <v>95</v>
      </c>
      <c r="B382" s="7"/>
      <c r="C382" s="28"/>
      <c r="D382" s="28"/>
      <c r="E382" s="28"/>
      <c r="F382" s="28"/>
      <c r="G382" s="28"/>
    </row>
    <row r="383" spans="1:7" s="4" customFormat="1" ht="15" customHeight="1">
      <c r="A383" s="278"/>
      <c r="B383" s="155">
        <v>1</v>
      </c>
      <c r="C383" s="92">
        <v>1</v>
      </c>
      <c r="D383" s="92"/>
      <c r="E383" s="92">
        <v>1</v>
      </c>
      <c r="F383" s="92"/>
      <c r="G383" s="92"/>
    </row>
    <row r="384" spans="1:7" s="4" customFormat="1" ht="15" customHeight="1">
      <c r="A384" s="278"/>
      <c r="B384" s="155">
        <v>1</v>
      </c>
      <c r="C384" s="92">
        <v>1</v>
      </c>
      <c r="D384" s="92"/>
      <c r="E384" s="92">
        <v>1</v>
      </c>
      <c r="F384" s="92"/>
      <c r="G384" s="92"/>
    </row>
    <row r="385" spans="1:7" s="4" customFormat="1" ht="15" customHeight="1">
      <c r="A385" s="278"/>
      <c r="B385" s="155">
        <v>1</v>
      </c>
      <c r="C385" s="92"/>
      <c r="D385" s="92">
        <v>1</v>
      </c>
      <c r="E385" s="92">
        <v>1</v>
      </c>
      <c r="F385" s="92"/>
      <c r="G385" s="92"/>
    </row>
    <row r="386" spans="1:7" ht="15" customHeight="1">
      <c r="A386" s="278"/>
      <c r="B386" s="155">
        <v>1</v>
      </c>
      <c r="C386" s="158"/>
      <c r="D386" s="158">
        <v>1</v>
      </c>
      <c r="E386" s="158">
        <v>1</v>
      </c>
      <c r="F386" s="158"/>
      <c r="G386" s="158">
        <v>1962</v>
      </c>
    </row>
    <row r="387" spans="1:7" ht="15" customHeight="1">
      <c r="A387" s="278"/>
      <c r="B387" s="155">
        <v>1</v>
      </c>
      <c r="C387" s="158"/>
      <c r="D387" s="158">
        <v>1</v>
      </c>
      <c r="E387" s="158">
        <v>1</v>
      </c>
      <c r="F387" s="158"/>
      <c r="G387" s="158">
        <v>1959</v>
      </c>
    </row>
    <row r="388" spans="1:7" ht="15" customHeight="1">
      <c r="A388" s="32" t="s">
        <v>115</v>
      </c>
      <c r="B388" s="63">
        <f>SUM(B383:B387)</f>
        <v>5</v>
      </c>
      <c r="C388" s="10">
        <f>SUM(C383:C387)</f>
        <v>2</v>
      </c>
      <c r="D388" s="10">
        <f>SUM(D383:D387)</f>
        <v>3</v>
      </c>
      <c r="E388" s="10">
        <f>SUM(E383:E387)</f>
        <v>5</v>
      </c>
      <c r="F388" s="10">
        <f>SUM(F383:F387)</f>
        <v>0</v>
      </c>
      <c r="G388" s="10"/>
    </row>
    <row r="389" spans="1:7" ht="15" customHeight="1">
      <c r="A389" s="30" t="s">
        <v>97</v>
      </c>
      <c r="B389" s="7"/>
      <c r="C389" s="28"/>
      <c r="D389" s="28"/>
      <c r="E389" s="28"/>
      <c r="F389" s="28"/>
      <c r="G389" s="28"/>
    </row>
    <row r="390" spans="1:7" ht="15" customHeight="1">
      <c r="A390" s="278"/>
      <c r="B390" s="155">
        <v>1</v>
      </c>
      <c r="C390" s="158"/>
      <c r="D390" s="158">
        <v>1</v>
      </c>
      <c r="E390" s="158">
        <v>1</v>
      </c>
      <c r="F390" s="158"/>
      <c r="G390" s="158">
        <v>1954</v>
      </c>
    </row>
    <row r="391" spans="1:7" ht="15" customHeight="1">
      <c r="A391" s="278"/>
      <c r="B391" s="155">
        <v>1</v>
      </c>
      <c r="C391" s="158"/>
      <c r="D391" s="158">
        <v>1</v>
      </c>
      <c r="E391" s="158">
        <v>1</v>
      </c>
      <c r="F391" s="158"/>
      <c r="G391" s="158">
        <v>1966</v>
      </c>
    </row>
    <row r="392" spans="1:7" ht="15" customHeight="1">
      <c r="A392" s="278"/>
      <c r="B392" s="155">
        <v>1</v>
      </c>
      <c r="C392" s="158">
        <v>1</v>
      </c>
      <c r="D392" s="158"/>
      <c r="E392" s="158">
        <v>1</v>
      </c>
      <c r="F392" s="158"/>
      <c r="G392" s="158"/>
    </row>
    <row r="393" spans="1:7" ht="15" customHeight="1">
      <c r="A393" s="278"/>
      <c r="B393" s="155">
        <v>1</v>
      </c>
      <c r="C393" s="158">
        <v>1</v>
      </c>
      <c r="D393" s="158"/>
      <c r="E393" s="158">
        <v>1</v>
      </c>
      <c r="F393" s="158"/>
      <c r="G393" s="158"/>
    </row>
    <row r="394" spans="1:7" ht="15" customHeight="1">
      <c r="A394" s="278"/>
      <c r="B394" s="155">
        <v>1</v>
      </c>
      <c r="C394" s="158">
        <v>1</v>
      </c>
      <c r="D394" s="158"/>
      <c r="E394" s="158"/>
      <c r="F394" s="158">
        <v>1</v>
      </c>
      <c r="G394" s="158"/>
    </row>
    <row r="395" spans="1:7" ht="15" customHeight="1">
      <c r="A395" s="278"/>
      <c r="B395" s="155">
        <v>1</v>
      </c>
      <c r="C395" s="158">
        <v>1</v>
      </c>
      <c r="D395" s="158"/>
      <c r="E395" s="158"/>
      <c r="F395" s="158">
        <v>1</v>
      </c>
      <c r="G395" s="158"/>
    </row>
    <row r="396" spans="1:7" ht="15" customHeight="1">
      <c r="A396" s="278"/>
      <c r="B396" s="155">
        <v>1</v>
      </c>
      <c r="C396" s="158"/>
      <c r="D396" s="158">
        <v>1</v>
      </c>
      <c r="E396" s="158">
        <v>1</v>
      </c>
      <c r="F396" s="158"/>
      <c r="G396" s="158"/>
    </row>
    <row r="397" spans="1:7" ht="15" customHeight="1">
      <c r="A397" s="278"/>
      <c r="B397" s="155">
        <v>1</v>
      </c>
      <c r="C397" s="158"/>
      <c r="D397" s="158">
        <v>1</v>
      </c>
      <c r="E397" s="158">
        <v>1</v>
      </c>
      <c r="F397" s="158"/>
      <c r="G397" s="158"/>
    </row>
    <row r="398" spans="1:7" ht="15" customHeight="1">
      <c r="A398" s="278"/>
      <c r="B398" s="155">
        <v>1</v>
      </c>
      <c r="C398" s="158">
        <v>1</v>
      </c>
      <c r="D398" s="158"/>
      <c r="E398" s="158">
        <v>1</v>
      </c>
      <c r="F398" s="158"/>
      <c r="G398" s="158"/>
    </row>
    <row r="399" spans="1:7" ht="15" customHeight="1">
      <c r="A399" s="32" t="s">
        <v>118</v>
      </c>
      <c r="B399" s="63">
        <f>SUM(B390:B398)</f>
        <v>9</v>
      </c>
      <c r="C399" s="10">
        <f>SUM(C390:C398)</f>
        <v>5</v>
      </c>
      <c r="D399" s="10">
        <f>SUM(D390:D398)</f>
        <v>4</v>
      </c>
      <c r="E399" s="10">
        <f>SUM(E390:E398)</f>
        <v>7</v>
      </c>
      <c r="F399" s="10">
        <f>SUM(F390:F398)</f>
        <v>2</v>
      </c>
      <c r="G399" s="10"/>
    </row>
    <row r="400" spans="1:7" ht="15" customHeight="1">
      <c r="A400" s="30" t="s">
        <v>96</v>
      </c>
      <c r="B400" s="7"/>
      <c r="C400" s="28"/>
      <c r="D400" s="28"/>
      <c r="E400" s="28"/>
      <c r="F400" s="28"/>
      <c r="G400" s="28"/>
    </row>
    <row r="401" spans="1:7" ht="15" customHeight="1">
      <c r="A401" s="278"/>
      <c r="B401" s="155">
        <v>1</v>
      </c>
      <c r="C401" s="155">
        <v>1</v>
      </c>
      <c r="D401" s="151"/>
      <c r="E401" s="158">
        <v>1</v>
      </c>
      <c r="F401" s="158"/>
      <c r="G401" s="158"/>
    </row>
    <row r="402" spans="1:7" ht="15" customHeight="1">
      <c r="A402" s="278"/>
      <c r="B402" s="155">
        <v>1</v>
      </c>
      <c r="C402" s="155">
        <v>1</v>
      </c>
      <c r="D402" s="151"/>
      <c r="E402" s="158">
        <v>1</v>
      </c>
      <c r="F402" s="158"/>
      <c r="G402" s="158">
        <v>1985</v>
      </c>
    </row>
    <row r="403" spans="1:7" ht="15" customHeight="1">
      <c r="A403" s="278"/>
      <c r="B403" s="155">
        <v>1</v>
      </c>
      <c r="C403" s="155">
        <v>1</v>
      </c>
      <c r="D403" s="151"/>
      <c r="E403" s="158">
        <v>1</v>
      </c>
      <c r="F403" s="158"/>
      <c r="G403" s="158">
        <v>1975</v>
      </c>
    </row>
    <row r="404" spans="1:7" ht="15" customHeight="1">
      <c r="A404" s="278"/>
      <c r="B404" s="155">
        <v>1</v>
      </c>
      <c r="C404" s="155"/>
      <c r="D404" s="151">
        <v>1</v>
      </c>
      <c r="E404" s="158">
        <v>1</v>
      </c>
      <c r="F404" s="158"/>
      <c r="G404" s="158">
        <v>1948</v>
      </c>
    </row>
    <row r="405" spans="1:7" ht="15" customHeight="1">
      <c r="A405" s="278"/>
      <c r="B405" s="155">
        <v>1</v>
      </c>
      <c r="C405" s="155">
        <v>1</v>
      </c>
      <c r="D405" s="151"/>
      <c r="E405" s="158">
        <v>1</v>
      </c>
      <c r="F405" s="158"/>
      <c r="G405" s="158">
        <v>1951</v>
      </c>
    </row>
    <row r="406" spans="1:7" ht="15" customHeight="1">
      <c r="A406" s="278"/>
      <c r="B406" s="155">
        <v>1</v>
      </c>
      <c r="C406" s="155">
        <v>1</v>
      </c>
      <c r="D406" s="151"/>
      <c r="E406" s="158">
        <v>1</v>
      </c>
      <c r="F406" s="158"/>
      <c r="G406" s="158"/>
    </row>
    <row r="407" spans="1:7" ht="15" customHeight="1">
      <c r="A407" s="278"/>
      <c r="B407" s="155">
        <v>1</v>
      </c>
      <c r="C407" s="155"/>
      <c r="D407" s="151">
        <v>1</v>
      </c>
      <c r="E407" s="158">
        <v>1</v>
      </c>
      <c r="F407" s="158"/>
      <c r="G407" s="158">
        <v>1992</v>
      </c>
    </row>
    <row r="408" spans="1:7" ht="15" customHeight="1">
      <c r="A408" s="278"/>
      <c r="B408" s="155">
        <v>1</v>
      </c>
      <c r="C408" s="155">
        <v>1</v>
      </c>
      <c r="D408" s="151"/>
      <c r="E408" s="158">
        <v>1</v>
      </c>
      <c r="F408" s="158"/>
      <c r="G408" s="158">
        <v>1952</v>
      </c>
    </row>
    <row r="409" spans="1:7" ht="15" customHeight="1">
      <c r="A409" s="278"/>
      <c r="B409" s="155">
        <v>1</v>
      </c>
      <c r="C409" s="155"/>
      <c r="D409" s="151">
        <v>1</v>
      </c>
      <c r="E409" s="158">
        <v>1</v>
      </c>
      <c r="F409" s="158"/>
      <c r="G409" s="158">
        <v>1943</v>
      </c>
    </row>
    <row r="410" spans="1:7" ht="15" customHeight="1">
      <c r="A410" s="278"/>
      <c r="B410" s="155">
        <v>1</v>
      </c>
      <c r="C410" s="155"/>
      <c r="D410" s="151">
        <v>1</v>
      </c>
      <c r="E410" s="158">
        <v>1</v>
      </c>
      <c r="F410" s="158"/>
      <c r="G410" s="158">
        <v>1969</v>
      </c>
    </row>
    <row r="411" spans="1:7" ht="15" customHeight="1">
      <c r="A411" s="278"/>
      <c r="B411" s="155">
        <v>1</v>
      </c>
      <c r="C411" s="155">
        <v>1</v>
      </c>
      <c r="D411" s="151"/>
      <c r="E411" s="158">
        <v>1</v>
      </c>
      <c r="F411" s="158"/>
      <c r="G411" s="158"/>
    </row>
    <row r="412" spans="1:7" ht="15" customHeight="1">
      <c r="A412" s="278"/>
      <c r="B412" s="155">
        <v>1</v>
      </c>
      <c r="C412" s="155"/>
      <c r="D412" s="151">
        <v>1</v>
      </c>
      <c r="E412" s="158">
        <v>1</v>
      </c>
      <c r="F412" s="158"/>
      <c r="G412" s="158">
        <v>1948</v>
      </c>
    </row>
    <row r="413" spans="1:7" ht="15" customHeight="1">
      <c r="A413" s="278"/>
      <c r="B413" s="155">
        <v>1</v>
      </c>
      <c r="C413" s="155"/>
      <c r="D413" s="151">
        <v>1</v>
      </c>
      <c r="E413" s="158">
        <v>1</v>
      </c>
      <c r="F413" s="158"/>
      <c r="G413" s="158">
        <v>1980</v>
      </c>
    </row>
    <row r="414" spans="1:7" ht="15" customHeight="1">
      <c r="A414" s="278"/>
      <c r="B414" s="155">
        <v>1</v>
      </c>
      <c r="C414" s="155">
        <v>1</v>
      </c>
      <c r="D414" s="151"/>
      <c r="E414" s="158">
        <v>1</v>
      </c>
      <c r="F414" s="158"/>
      <c r="G414" s="158">
        <v>1975</v>
      </c>
    </row>
    <row r="415" spans="1:7" ht="15" customHeight="1">
      <c r="A415" s="278"/>
      <c r="B415" s="155">
        <v>1</v>
      </c>
      <c r="C415" s="155"/>
      <c r="D415" s="151">
        <v>1</v>
      </c>
      <c r="E415" s="158"/>
      <c r="F415" s="158">
        <v>1</v>
      </c>
      <c r="G415" s="158">
        <v>1972</v>
      </c>
    </row>
    <row r="416" spans="1:7" ht="15" customHeight="1">
      <c r="A416" s="278"/>
      <c r="B416" s="155">
        <v>1</v>
      </c>
      <c r="C416" s="155">
        <v>1</v>
      </c>
      <c r="D416" s="151"/>
      <c r="E416" s="158">
        <v>1</v>
      </c>
      <c r="F416" s="158"/>
      <c r="G416" s="158"/>
    </row>
    <row r="417" spans="1:7" ht="15" customHeight="1">
      <c r="A417" s="278"/>
      <c r="B417" s="155">
        <v>1</v>
      </c>
      <c r="C417" s="155"/>
      <c r="D417" s="151">
        <v>1</v>
      </c>
      <c r="E417" s="158">
        <v>1</v>
      </c>
      <c r="F417" s="158"/>
      <c r="G417" s="158">
        <v>1964</v>
      </c>
    </row>
    <row r="418" spans="1:7" ht="15" customHeight="1">
      <c r="A418" s="278"/>
      <c r="B418" s="155">
        <v>1</v>
      </c>
      <c r="C418" s="155">
        <v>1</v>
      </c>
      <c r="D418" s="151"/>
      <c r="E418" s="158"/>
      <c r="F418" s="158">
        <v>1</v>
      </c>
      <c r="G418" s="158">
        <v>1954</v>
      </c>
    </row>
    <row r="419" spans="1:7" ht="15" customHeight="1">
      <c r="A419" s="278"/>
      <c r="B419" s="155">
        <v>1</v>
      </c>
      <c r="C419" s="155">
        <v>1</v>
      </c>
      <c r="D419" s="151"/>
      <c r="E419" s="158">
        <v>1</v>
      </c>
      <c r="F419" s="158"/>
      <c r="G419" s="158"/>
    </row>
    <row r="420" spans="1:7" ht="15" customHeight="1">
      <c r="A420" s="278"/>
      <c r="B420" s="155">
        <v>1</v>
      </c>
      <c r="C420" s="155"/>
      <c r="D420" s="151">
        <v>1</v>
      </c>
      <c r="E420" s="158">
        <v>1</v>
      </c>
      <c r="F420" s="158"/>
      <c r="G420" s="158">
        <v>1975</v>
      </c>
    </row>
    <row r="421" spans="1:7" ht="15" customHeight="1">
      <c r="A421" s="278"/>
      <c r="B421" s="155">
        <v>1</v>
      </c>
      <c r="C421" s="155"/>
      <c r="D421" s="151">
        <v>1</v>
      </c>
      <c r="E421" s="158">
        <v>1</v>
      </c>
      <c r="F421" s="158"/>
      <c r="G421" s="158">
        <v>1968</v>
      </c>
    </row>
    <row r="422" spans="1:7" ht="15" customHeight="1">
      <c r="A422" s="278"/>
      <c r="B422" s="155">
        <v>1</v>
      </c>
      <c r="C422" s="155"/>
      <c r="D422" s="151">
        <v>1</v>
      </c>
      <c r="E422" s="158">
        <v>1</v>
      </c>
      <c r="F422" s="158"/>
      <c r="G422" s="158"/>
    </row>
    <row r="423" spans="1:7" ht="15" customHeight="1">
      <c r="A423" s="32" t="s">
        <v>160</v>
      </c>
      <c r="B423" s="63">
        <f>SUM(B401:B422)</f>
        <v>22</v>
      </c>
      <c r="C423" s="11">
        <f>SUM(C401:C422)</f>
        <v>11</v>
      </c>
      <c r="D423" s="47">
        <f>SUM(D401:D422)</f>
        <v>11</v>
      </c>
      <c r="E423" s="10">
        <f>SUM(E401:E422)</f>
        <v>20</v>
      </c>
      <c r="F423" s="10">
        <f>SUM(F401:F422)</f>
        <v>2</v>
      </c>
      <c r="G423" s="10"/>
    </row>
    <row r="424" spans="1:7" ht="15" customHeight="1">
      <c r="A424" s="30" t="s">
        <v>98</v>
      </c>
      <c r="B424" s="7"/>
      <c r="C424" s="28"/>
      <c r="D424" s="28"/>
      <c r="E424" s="28"/>
      <c r="F424" s="28"/>
      <c r="G424" s="28"/>
    </row>
    <row r="425" spans="1:7" ht="15" customHeight="1">
      <c r="A425" s="278"/>
      <c r="B425" s="155">
        <v>1</v>
      </c>
      <c r="C425" s="155">
        <v>1</v>
      </c>
      <c r="D425" s="151"/>
      <c r="E425" s="158">
        <v>1</v>
      </c>
      <c r="F425" s="158"/>
      <c r="G425" s="158">
        <v>1965</v>
      </c>
    </row>
    <row r="426" spans="1:7" ht="15" customHeight="1">
      <c r="A426" s="278"/>
      <c r="B426" s="155">
        <v>1</v>
      </c>
      <c r="C426" s="155">
        <v>1</v>
      </c>
      <c r="D426" s="151"/>
      <c r="E426" s="158">
        <v>1</v>
      </c>
      <c r="F426" s="158"/>
      <c r="G426" s="158"/>
    </row>
    <row r="427" spans="1:7" ht="15" customHeight="1">
      <c r="A427" s="278"/>
      <c r="B427" s="155">
        <v>1</v>
      </c>
      <c r="C427" s="155">
        <v>1</v>
      </c>
      <c r="D427" s="151"/>
      <c r="E427" s="158"/>
      <c r="F427" s="158">
        <v>1</v>
      </c>
      <c r="G427" s="158"/>
    </row>
    <row r="428" spans="1:7" ht="15" customHeight="1">
      <c r="A428" s="278"/>
      <c r="B428" s="155">
        <v>1</v>
      </c>
      <c r="C428" s="155">
        <v>1</v>
      </c>
      <c r="D428" s="151"/>
      <c r="E428" s="158">
        <v>1</v>
      </c>
      <c r="F428" s="158"/>
      <c r="G428" s="158"/>
    </row>
    <row r="429" spans="1:7" ht="15" customHeight="1">
      <c r="A429" s="278"/>
      <c r="B429" s="155">
        <v>1</v>
      </c>
      <c r="C429" s="155"/>
      <c r="D429" s="151">
        <v>1</v>
      </c>
      <c r="E429" s="158">
        <v>1</v>
      </c>
      <c r="F429" s="158"/>
      <c r="G429" s="158"/>
    </row>
    <row r="430" spans="1:7" ht="15" customHeight="1">
      <c r="A430" s="278"/>
      <c r="B430" s="155">
        <v>1</v>
      </c>
      <c r="C430" s="155">
        <v>1</v>
      </c>
      <c r="D430" s="151"/>
      <c r="E430" s="158">
        <v>1</v>
      </c>
      <c r="F430" s="158"/>
      <c r="G430" s="158">
        <v>1948</v>
      </c>
    </row>
    <row r="431" spans="1:7" ht="15" customHeight="1">
      <c r="A431" s="278"/>
      <c r="B431" s="155">
        <v>1</v>
      </c>
      <c r="C431" s="155">
        <v>1</v>
      </c>
      <c r="D431" s="151"/>
      <c r="E431" s="158">
        <v>1</v>
      </c>
      <c r="F431" s="158"/>
      <c r="G431" s="158"/>
    </row>
    <row r="432" spans="1:7" ht="15" customHeight="1">
      <c r="A432" s="278"/>
      <c r="B432" s="155">
        <v>1</v>
      </c>
      <c r="C432" s="155"/>
      <c r="D432" s="151">
        <v>1</v>
      </c>
      <c r="E432" s="158">
        <v>1</v>
      </c>
      <c r="F432" s="158"/>
      <c r="G432" s="158"/>
    </row>
    <row r="433" spans="1:7" ht="15" customHeight="1">
      <c r="A433" s="278"/>
      <c r="B433" s="155">
        <v>1</v>
      </c>
      <c r="C433" s="155"/>
      <c r="D433" s="151">
        <v>1</v>
      </c>
      <c r="E433" s="158">
        <v>1</v>
      </c>
      <c r="F433" s="158"/>
      <c r="G433" s="158"/>
    </row>
    <row r="434" spans="1:7" ht="15" customHeight="1">
      <c r="A434" s="278"/>
      <c r="B434" s="155">
        <v>1</v>
      </c>
      <c r="C434" s="155">
        <v>1</v>
      </c>
      <c r="D434" s="151"/>
      <c r="E434" s="158">
        <v>1</v>
      </c>
      <c r="F434" s="158"/>
      <c r="G434" s="158">
        <v>1950</v>
      </c>
    </row>
    <row r="435" spans="1:7" ht="15" customHeight="1">
      <c r="A435" s="278"/>
      <c r="B435" s="155">
        <v>1</v>
      </c>
      <c r="C435" s="155">
        <v>1</v>
      </c>
      <c r="D435" s="151"/>
      <c r="E435" s="158"/>
      <c r="F435" s="158">
        <v>1</v>
      </c>
      <c r="G435" s="158"/>
    </row>
    <row r="436" spans="1:7" ht="15" customHeight="1">
      <c r="A436" s="278"/>
      <c r="B436" s="155"/>
      <c r="C436" s="155"/>
      <c r="D436" s="151"/>
      <c r="E436" s="158"/>
      <c r="F436" s="158"/>
      <c r="G436" s="158"/>
    </row>
    <row r="437" spans="1:7" ht="15" customHeight="1">
      <c r="A437" s="278"/>
      <c r="B437" s="155">
        <v>1</v>
      </c>
      <c r="C437" s="155"/>
      <c r="D437" s="151">
        <v>1</v>
      </c>
      <c r="E437" s="158">
        <v>1</v>
      </c>
      <c r="F437" s="158"/>
      <c r="G437" s="158">
        <v>1952</v>
      </c>
    </row>
    <row r="438" spans="1:7" ht="15" customHeight="1">
      <c r="A438" s="278"/>
      <c r="B438" s="155">
        <v>1</v>
      </c>
      <c r="C438" s="155">
        <v>1</v>
      </c>
      <c r="D438" s="151"/>
      <c r="E438" s="158">
        <v>1</v>
      </c>
      <c r="F438" s="158"/>
      <c r="G438" s="158"/>
    </row>
    <row r="439" spans="1:7" ht="15" customHeight="1">
      <c r="A439" s="278"/>
      <c r="B439" s="155">
        <v>1</v>
      </c>
      <c r="C439" s="155">
        <v>1</v>
      </c>
      <c r="D439" s="151"/>
      <c r="E439" s="158">
        <v>1</v>
      </c>
      <c r="F439" s="158"/>
      <c r="G439" s="158"/>
    </row>
    <row r="440" spans="1:7" ht="15" customHeight="1">
      <c r="A440" s="278"/>
      <c r="B440" s="155">
        <v>1</v>
      </c>
      <c r="C440" s="155"/>
      <c r="D440" s="151">
        <v>1</v>
      </c>
      <c r="E440" s="158">
        <v>1</v>
      </c>
      <c r="F440" s="158"/>
      <c r="G440" s="158">
        <v>1964</v>
      </c>
    </row>
    <row r="441" spans="1:7" ht="15" customHeight="1">
      <c r="A441" s="278"/>
      <c r="B441" s="155">
        <v>1</v>
      </c>
      <c r="C441" s="155">
        <v>1</v>
      </c>
      <c r="D441" s="151"/>
      <c r="E441" s="158">
        <v>1</v>
      </c>
      <c r="F441" s="158"/>
      <c r="G441" s="158"/>
    </row>
    <row r="442" spans="1:7" ht="15" customHeight="1">
      <c r="A442" s="278"/>
      <c r="B442" s="155">
        <v>1</v>
      </c>
      <c r="C442" s="155"/>
      <c r="D442" s="151">
        <v>1</v>
      </c>
      <c r="E442" s="158">
        <v>1</v>
      </c>
      <c r="F442" s="158"/>
      <c r="G442" s="158"/>
    </row>
    <row r="443" spans="1:7" ht="15" customHeight="1">
      <c r="A443" s="278"/>
      <c r="B443" s="155">
        <v>1</v>
      </c>
      <c r="C443" s="155">
        <v>1</v>
      </c>
      <c r="D443" s="151"/>
      <c r="E443" s="158">
        <v>1</v>
      </c>
      <c r="F443" s="158"/>
      <c r="G443" s="158"/>
    </row>
    <row r="444" spans="1:7" ht="15" customHeight="1">
      <c r="A444" s="278"/>
      <c r="B444" s="155">
        <v>1</v>
      </c>
      <c r="C444" s="155">
        <v>1</v>
      </c>
      <c r="D444" s="151"/>
      <c r="E444" s="158">
        <v>1</v>
      </c>
      <c r="F444" s="158"/>
      <c r="G444" s="158"/>
    </row>
    <row r="445" spans="1:7" ht="15" customHeight="1">
      <c r="A445" s="278"/>
      <c r="B445" s="155">
        <v>1</v>
      </c>
      <c r="C445" s="155"/>
      <c r="D445" s="151">
        <v>1</v>
      </c>
      <c r="E445" s="158">
        <v>1</v>
      </c>
      <c r="F445" s="158"/>
      <c r="G445" s="158"/>
    </row>
    <row r="446" spans="1:7" ht="15" customHeight="1">
      <c r="A446" s="278"/>
      <c r="B446" s="155">
        <v>1</v>
      </c>
      <c r="C446" s="155">
        <v>1</v>
      </c>
      <c r="D446" s="151"/>
      <c r="E446" s="158">
        <v>1</v>
      </c>
      <c r="F446" s="158"/>
      <c r="G446" s="158">
        <v>1953</v>
      </c>
    </row>
    <row r="447" spans="1:7" ht="15" customHeight="1">
      <c r="A447" s="278"/>
      <c r="B447" s="155">
        <v>1</v>
      </c>
      <c r="C447" s="155"/>
      <c r="D447" s="151">
        <v>1</v>
      </c>
      <c r="E447" s="158">
        <v>1</v>
      </c>
      <c r="F447" s="158"/>
      <c r="G447" s="158">
        <v>1966</v>
      </c>
    </row>
    <row r="448" spans="1:7" ht="15" customHeight="1">
      <c r="A448" s="278"/>
      <c r="B448" s="155">
        <v>1</v>
      </c>
      <c r="C448" s="155"/>
      <c r="D448" s="151">
        <v>1</v>
      </c>
      <c r="E448" s="158">
        <v>1</v>
      </c>
      <c r="F448" s="158"/>
      <c r="G448" s="158"/>
    </row>
    <row r="449" spans="1:7" ht="15" customHeight="1">
      <c r="A449" s="278"/>
      <c r="B449" s="155">
        <v>1</v>
      </c>
      <c r="C449" s="155"/>
      <c r="D449" s="151">
        <v>1</v>
      </c>
      <c r="E449" s="158">
        <v>1</v>
      </c>
      <c r="F449" s="158"/>
      <c r="G449" s="158"/>
    </row>
    <row r="450" spans="1:7" ht="15" customHeight="1">
      <c r="A450" s="278"/>
      <c r="B450" s="155">
        <v>1</v>
      </c>
      <c r="C450" s="155"/>
      <c r="D450" s="151">
        <v>1</v>
      </c>
      <c r="E450" s="158">
        <v>1</v>
      </c>
      <c r="F450" s="158"/>
      <c r="G450" s="158"/>
    </row>
    <row r="451" spans="1:7" ht="15" customHeight="1">
      <c r="A451" s="278"/>
      <c r="B451" s="155">
        <v>1</v>
      </c>
      <c r="C451" s="155"/>
      <c r="D451" s="151">
        <v>1</v>
      </c>
      <c r="E451" s="158"/>
      <c r="F451" s="158">
        <v>1</v>
      </c>
      <c r="G451" s="158"/>
    </row>
    <row r="452" spans="1:7" ht="15" customHeight="1">
      <c r="A452" s="278"/>
      <c r="B452" s="155">
        <v>1</v>
      </c>
      <c r="C452" s="155"/>
      <c r="D452" s="151">
        <v>1</v>
      </c>
      <c r="E452" s="158">
        <v>1</v>
      </c>
      <c r="F452" s="158"/>
      <c r="G452" s="158"/>
    </row>
    <row r="453" spans="1:7" ht="15" customHeight="1">
      <c r="A453" s="278"/>
      <c r="B453" s="155">
        <v>1</v>
      </c>
      <c r="C453" s="155">
        <v>1</v>
      </c>
      <c r="D453" s="151"/>
      <c r="E453" s="158">
        <v>1</v>
      </c>
      <c r="F453" s="158"/>
      <c r="G453" s="158"/>
    </row>
    <row r="454" spans="1:7" ht="15" customHeight="1">
      <c r="A454" s="278"/>
      <c r="B454" s="155">
        <v>1</v>
      </c>
      <c r="C454" s="155">
        <v>1</v>
      </c>
      <c r="D454" s="151"/>
      <c r="E454" s="158">
        <v>1</v>
      </c>
      <c r="F454" s="158"/>
      <c r="G454" s="158">
        <v>1963</v>
      </c>
    </row>
    <row r="455" spans="1:7" ht="15" customHeight="1">
      <c r="A455" s="278"/>
      <c r="B455" s="155">
        <v>1</v>
      </c>
      <c r="C455" s="155"/>
      <c r="D455" s="151">
        <v>1</v>
      </c>
      <c r="E455" s="158">
        <v>1</v>
      </c>
      <c r="F455" s="158"/>
      <c r="G455" s="158"/>
    </row>
    <row r="456" spans="1:7" ht="15" customHeight="1">
      <c r="A456" s="278"/>
      <c r="B456" s="155">
        <v>1</v>
      </c>
      <c r="C456" s="155">
        <v>1</v>
      </c>
      <c r="D456" s="151"/>
      <c r="E456" s="158">
        <v>1</v>
      </c>
      <c r="F456" s="158"/>
      <c r="G456" s="158"/>
    </row>
    <row r="457" spans="1:7" ht="15" customHeight="1">
      <c r="A457" s="278"/>
      <c r="B457" s="155">
        <v>1</v>
      </c>
      <c r="C457" s="155">
        <v>1</v>
      </c>
      <c r="D457" s="151"/>
      <c r="E457" s="158">
        <v>1</v>
      </c>
      <c r="F457" s="158"/>
      <c r="G457" s="158"/>
    </row>
    <row r="458" spans="1:7" ht="15" customHeight="1">
      <c r="A458" s="278"/>
      <c r="B458" s="155">
        <v>1</v>
      </c>
      <c r="C458" s="155"/>
      <c r="D458" s="151">
        <v>1</v>
      </c>
      <c r="E458" s="158">
        <v>1</v>
      </c>
      <c r="F458" s="158"/>
      <c r="G458" s="158"/>
    </row>
    <row r="459" spans="1:7" ht="15" customHeight="1">
      <c r="A459" s="278"/>
      <c r="B459" s="155">
        <v>1</v>
      </c>
      <c r="C459" s="155">
        <v>1</v>
      </c>
      <c r="D459" s="151"/>
      <c r="E459" s="158">
        <v>1</v>
      </c>
      <c r="F459" s="158"/>
      <c r="G459" s="158"/>
    </row>
    <row r="460" spans="1:7" ht="15" customHeight="1">
      <c r="A460" s="278"/>
      <c r="B460" s="155">
        <v>1</v>
      </c>
      <c r="C460" s="155">
        <v>1</v>
      </c>
      <c r="D460" s="151"/>
      <c r="E460" s="158"/>
      <c r="F460" s="158">
        <v>1</v>
      </c>
      <c r="G460" s="158"/>
    </row>
    <row r="461" spans="1:7" ht="15" customHeight="1">
      <c r="A461" s="278"/>
      <c r="B461" s="155">
        <v>1</v>
      </c>
      <c r="C461" s="155">
        <v>1</v>
      </c>
      <c r="D461" s="151"/>
      <c r="E461" s="158">
        <v>1</v>
      </c>
      <c r="F461" s="158"/>
      <c r="G461" s="158"/>
    </row>
    <row r="462" spans="1:7" ht="15" customHeight="1">
      <c r="A462" s="278"/>
      <c r="B462" s="155">
        <v>1</v>
      </c>
      <c r="C462" s="155"/>
      <c r="D462" s="151">
        <v>1</v>
      </c>
      <c r="E462" s="158">
        <v>1</v>
      </c>
      <c r="F462" s="158"/>
      <c r="G462" s="158"/>
    </row>
    <row r="463" spans="1:7" ht="15" customHeight="1">
      <c r="A463" s="278"/>
      <c r="B463" s="155">
        <v>1</v>
      </c>
      <c r="C463" s="155">
        <v>1</v>
      </c>
      <c r="D463" s="151"/>
      <c r="E463" s="158">
        <v>1</v>
      </c>
      <c r="F463" s="158"/>
      <c r="G463" s="158"/>
    </row>
    <row r="464" spans="1:7" ht="15" customHeight="1">
      <c r="A464" s="278"/>
      <c r="B464" s="155">
        <v>1</v>
      </c>
      <c r="C464" s="155"/>
      <c r="D464" s="151">
        <v>1</v>
      </c>
      <c r="E464" s="158"/>
      <c r="F464" s="158">
        <v>1</v>
      </c>
      <c r="G464" s="158"/>
    </row>
    <row r="465" spans="1:7" ht="15" customHeight="1">
      <c r="A465" s="278"/>
      <c r="B465" s="155">
        <v>1</v>
      </c>
      <c r="C465" s="155">
        <v>1</v>
      </c>
      <c r="D465" s="151"/>
      <c r="E465" s="158"/>
      <c r="F465" s="158">
        <v>1</v>
      </c>
      <c r="G465" s="158">
        <v>1975</v>
      </c>
    </row>
    <row r="466" spans="1:7" ht="15" customHeight="1">
      <c r="A466" s="278"/>
      <c r="B466" s="155">
        <v>1</v>
      </c>
      <c r="C466" s="155"/>
      <c r="D466" s="151">
        <v>1</v>
      </c>
      <c r="E466" s="158">
        <v>1</v>
      </c>
      <c r="F466" s="158"/>
      <c r="G466" s="158"/>
    </row>
    <row r="467" spans="1:7" ht="15" customHeight="1">
      <c r="A467" s="278"/>
      <c r="B467" s="155">
        <v>1</v>
      </c>
      <c r="C467" s="155"/>
      <c r="D467" s="151">
        <v>1</v>
      </c>
      <c r="E467" s="158">
        <v>1</v>
      </c>
      <c r="F467" s="158"/>
      <c r="G467" s="158">
        <v>1982</v>
      </c>
    </row>
    <row r="468" spans="1:7" ht="15" customHeight="1">
      <c r="A468" s="278"/>
      <c r="B468" s="155">
        <v>1</v>
      </c>
      <c r="C468" s="155">
        <v>1</v>
      </c>
      <c r="D468" s="151"/>
      <c r="E468" s="158"/>
      <c r="F468" s="158">
        <v>1</v>
      </c>
      <c r="G468" s="158"/>
    </row>
    <row r="469" spans="1:7" ht="15" customHeight="1">
      <c r="A469" s="278"/>
      <c r="B469" s="155">
        <v>1</v>
      </c>
      <c r="C469" s="155">
        <v>1</v>
      </c>
      <c r="D469" s="151"/>
      <c r="E469" s="158"/>
      <c r="F469" s="158">
        <v>1</v>
      </c>
      <c r="G469" s="158"/>
    </row>
    <row r="470" spans="1:7" ht="15" customHeight="1">
      <c r="A470" s="278"/>
      <c r="B470" s="155">
        <v>1</v>
      </c>
      <c r="C470" s="155">
        <v>1</v>
      </c>
      <c r="D470" s="151"/>
      <c r="E470" s="158"/>
      <c r="F470" s="158">
        <v>1</v>
      </c>
      <c r="G470" s="158"/>
    </row>
    <row r="471" spans="1:7" ht="15" customHeight="1">
      <c r="A471" s="278"/>
      <c r="B471" s="155">
        <v>1</v>
      </c>
      <c r="C471" s="155">
        <v>1</v>
      </c>
      <c r="D471" s="151"/>
      <c r="E471" s="158">
        <v>1</v>
      </c>
      <c r="F471" s="158"/>
      <c r="G471" s="158">
        <v>1966</v>
      </c>
    </row>
    <row r="472" spans="1:7" ht="15" customHeight="1">
      <c r="A472" s="278"/>
      <c r="B472" s="155">
        <v>1</v>
      </c>
      <c r="C472" s="155">
        <v>1</v>
      </c>
      <c r="D472" s="151"/>
      <c r="E472" s="158"/>
      <c r="F472" s="158">
        <v>1</v>
      </c>
      <c r="G472" s="158"/>
    </row>
    <row r="473" spans="1:7" ht="15" customHeight="1">
      <c r="A473" s="278"/>
      <c r="B473" s="155">
        <v>1</v>
      </c>
      <c r="C473" s="155">
        <v>1</v>
      </c>
      <c r="D473" s="151"/>
      <c r="E473" s="158"/>
      <c r="F473" s="158">
        <v>1</v>
      </c>
      <c r="G473" s="158"/>
    </row>
    <row r="474" spans="1:7" ht="15" customHeight="1">
      <c r="A474" s="278"/>
      <c r="B474" s="155">
        <v>1</v>
      </c>
      <c r="C474" s="155">
        <v>1</v>
      </c>
      <c r="D474" s="151"/>
      <c r="E474" s="158"/>
      <c r="F474" s="158">
        <v>1</v>
      </c>
      <c r="G474" s="158">
        <v>1960</v>
      </c>
    </row>
    <row r="475" spans="1:7" ht="15" customHeight="1">
      <c r="A475" s="278"/>
      <c r="B475" s="155">
        <v>1</v>
      </c>
      <c r="C475" s="155">
        <v>1</v>
      </c>
      <c r="D475" s="151"/>
      <c r="E475" s="158"/>
      <c r="F475" s="158">
        <v>1</v>
      </c>
      <c r="G475" s="158"/>
    </row>
    <row r="476" spans="1:7" ht="15" customHeight="1">
      <c r="A476" s="278"/>
      <c r="B476" s="155">
        <v>1</v>
      </c>
      <c r="C476" s="155">
        <v>1</v>
      </c>
      <c r="D476" s="151"/>
      <c r="E476" s="158"/>
      <c r="F476" s="158">
        <v>1</v>
      </c>
      <c r="G476" s="158"/>
    </row>
    <row r="477" spans="1:7" ht="15" customHeight="1">
      <c r="A477" s="278"/>
      <c r="B477" s="155">
        <v>1</v>
      </c>
      <c r="C477" s="155"/>
      <c r="D477" s="151">
        <v>1</v>
      </c>
      <c r="E477" s="158">
        <v>1</v>
      </c>
      <c r="F477" s="158"/>
      <c r="G477" s="158">
        <v>1966</v>
      </c>
    </row>
    <row r="478" spans="1:7" ht="15" customHeight="1">
      <c r="A478" s="278"/>
      <c r="B478" s="155">
        <v>1</v>
      </c>
      <c r="C478" s="155"/>
      <c r="D478" s="151">
        <v>1</v>
      </c>
      <c r="E478" s="158">
        <v>1</v>
      </c>
      <c r="F478" s="158"/>
      <c r="G478" s="158">
        <v>1956</v>
      </c>
    </row>
    <row r="479" spans="1:7" ht="15" customHeight="1">
      <c r="A479" s="278"/>
      <c r="B479" s="155">
        <v>1</v>
      </c>
      <c r="C479" s="155">
        <v>1</v>
      </c>
      <c r="D479" s="151"/>
      <c r="E479" s="158"/>
      <c r="F479" s="158">
        <v>1</v>
      </c>
      <c r="G479" s="158">
        <v>1964</v>
      </c>
    </row>
    <row r="480" spans="1:7" ht="15" customHeight="1">
      <c r="A480" s="278"/>
      <c r="B480" s="155">
        <v>1</v>
      </c>
      <c r="C480" s="155"/>
      <c r="D480" s="151">
        <v>1</v>
      </c>
      <c r="E480" s="158">
        <v>1</v>
      </c>
      <c r="F480" s="158"/>
      <c r="G480" s="158"/>
    </row>
    <row r="481" spans="1:7" ht="15" customHeight="1">
      <c r="A481" s="278"/>
      <c r="B481" s="155">
        <v>1</v>
      </c>
      <c r="C481" s="155">
        <v>1</v>
      </c>
      <c r="D481" s="151"/>
      <c r="E481" s="158">
        <v>1</v>
      </c>
      <c r="F481" s="158"/>
      <c r="G481" s="158"/>
    </row>
    <row r="482" spans="1:7" ht="15" customHeight="1">
      <c r="A482" s="278"/>
      <c r="B482" s="155">
        <v>1</v>
      </c>
      <c r="C482" s="155"/>
      <c r="D482" s="151">
        <v>1</v>
      </c>
      <c r="E482" s="158">
        <v>1</v>
      </c>
      <c r="F482" s="158"/>
      <c r="G482" s="158"/>
    </row>
    <row r="483" spans="1:7" ht="15" customHeight="1">
      <c r="A483" s="278"/>
      <c r="B483" s="155">
        <v>1</v>
      </c>
      <c r="C483" s="155">
        <v>1</v>
      </c>
      <c r="D483" s="151"/>
      <c r="E483" s="158">
        <v>1</v>
      </c>
      <c r="F483" s="158"/>
      <c r="G483" s="158"/>
    </row>
    <row r="484" spans="1:7" ht="15" customHeight="1">
      <c r="A484" s="278"/>
      <c r="B484" s="155">
        <v>1</v>
      </c>
      <c r="C484" s="155">
        <v>1</v>
      </c>
      <c r="D484" s="151"/>
      <c r="E484" s="158">
        <v>1</v>
      </c>
      <c r="F484" s="158"/>
      <c r="G484" s="158"/>
    </row>
    <row r="485" spans="1:7" ht="15" customHeight="1">
      <c r="A485" s="278"/>
      <c r="B485" s="155">
        <v>1</v>
      </c>
      <c r="C485" s="155"/>
      <c r="D485" s="151">
        <v>1</v>
      </c>
      <c r="E485" s="158">
        <v>1</v>
      </c>
      <c r="F485" s="158"/>
      <c r="G485" s="158"/>
    </row>
    <row r="486" spans="1:7" ht="15" customHeight="1">
      <c r="A486" s="278"/>
      <c r="B486" s="155">
        <v>1</v>
      </c>
      <c r="C486" s="155">
        <v>1</v>
      </c>
      <c r="D486" s="151"/>
      <c r="E486" s="158"/>
      <c r="F486" s="158">
        <v>1</v>
      </c>
      <c r="G486" s="158"/>
    </row>
    <row r="487" spans="1:7" ht="15" customHeight="1">
      <c r="A487" s="278"/>
      <c r="B487" s="155">
        <v>1</v>
      </c>
      <c r="C487" s="155">
        <v>1</v>
      </c>
      <c r="D487" s="151"/>
      <c r="E487" s="158"/>
      <c r="F487" s="158">
        <v>1</v>
      </c>
      <c r="G487" s="158"/>
    </row>
    <row r="488" spans="1:7" ht="15" customHeight="1">
      <c r="A488" s="278"/>
      <c r="B488" s="155">
        <v>1</v>
      </c>
      <c r="C488" s="155">
        <v>1</v>
      </c>
      <c r="D488" s="151"/>
      <c r="E488" s="158">
        <v>1</v>
      </c>
      <c r="F488" s="158"/>
      <c r="G488" s="158"/>
    </row>
    <row r="489" spans="1:7" ht="15" customHeight="1">
      <c r="A489" s="278"/>
      <c r="B489" s="155">
        <v>1</v>
      </c>
      <c r="C489" s="155">
        <v>1</v>
      </c>
      <c r="D489" s="151"/>
      <c r="E489" s="158">
        <v>1</v>
      </c>
      <c r="F489" s="158"/>
      <c r="G489" s="158"/>
    </row>
    <row r="490" spans="1:7" ht="15" customHeight="1">
      <c r="A490" s="278"/>
      <c r="B490" s="155">
        <v>1</v>
      </c>
      <c r="C490" s="155">
        <v>1</v>
      </c>
      <c r="D490" s="151"/>
      <c r="E490" s="158">
        <v>1</v>
      </c>
      <c r="F490" s="158"/>
      <c r="G490" s="158"/>
    </row>
    <row r="491" spans="1:7" ht="15" customHeight="1">
      <c r="A491" s="278"/>
      <c r="B491" s="155">
        <v>1</v>
      </c>
      <c r="C491" s="155">
        <v>1</v>
      </c>
      <c r="D491" s="151"/>
      <c r="E491" s="158"/>
      <c r="F491" s="158">
        <v>1</v>
      </c>
      <c r="G491" s="158"/>
    </row>
    <row r="492" spans="1:7" ht="15" customHeight="1">
      <c r="A492" s="278"/>
      <c r="B492" s="155">
        <v>1</v>
      </c>
      <c r="C492" s="155"/>
      <c r="D492" s="151">
        <v>1</v>
      </c>
      <c r="E492" s="158">
        <v>1</v>
      </c>
      <c r="F492" s="158"/>
      <c r="G492" s="158">
        <v>1964</v>
      </c>
    </row>
    <row r="493" spans="1:7" ht="15" customHeight="1">
      <c r="A493" s="278"/>
      <c r="B493" s="155">
        <v>1</v>
      </c>
      <c r="C493" s="155"/>
      <c r="D493" s="151">
        <v>1</v>
      </c>
      <c r="E493" s="158">
        <v>1</v>
      </c>
      <c r="F493" s="158"/>
      <c r="G493" s="158">
        <v>1967</v>
      </c>
    </row>
    <row r="494" spans="1:7" ht="15" customHeight="1">
      <c r="A494" s="278"/>
      <c r="B494" s="155">
        <v>1</v>
      </c>
      <c r="C494" s="155">
        <v>1</v>
      </c>
      <c r="D494" s="151"/>
      <c r="E494" s="158">
        <v>1</v>
      </c>
      <c r="F494" s="158"/>
      <c r="G494" s="158"/>
    </row>
    <row r="495" spans="1:7" ht="15" customHeight="1">
      <c r="A495" s="278"/>
      <c r="B495" s="155">
        <v>1</v>
      </c>
      <c r="C495" s="155">
        <v>1</v>
      </c>
      <c r="D495" s="151"/>
      <c r="E495" s="158">
        <v>1</v>
      </c>
      <c r="F495" s="158"/>
      <c r="G495" s="158"/>
    </row>
    <row r="496" spans="1:7" ht="15" customHeight="1">
      <c r="A496" s="278"/>
      <c r="B496" s="155">
        <v>1</v>
      </c>
      <c r="C496" s="155">
        <v>1</v>
      </c>
      <c r="D496" s="151"/>
      <c r="E496" s="158">
        <v>1</v>
      </c>
      <c r="F496" s="158"/>
      <c r="G496" s="158"/>
    </row>
    <row r="497" spans="1:7" ht="15" customHeight="1">
      <c r="A497" s="278"/>
      <c r="B497" s="155">
        <v>1</v>
      </c>
      <c r="C497" s="155">
        <v>1</v>
      </c>
      <c r="D497" s="151"/>
      <c r="E497" s="158">
        <v>1</v>
      </c>
      <c r="F497" s="158"/>
      <c r="G497" s="158"/>
    </row>
    <row r="498" spans="1:7" ht="15" customHeight="1">
      <c r="A498" s="278"/>
      <c r="B498" s="155">
        <v>1</v>
      </c>
      <c r="C498" s="155">
        <v>1</v>
      </c>
      <c r="D498" s="151"/>
      <c r="E498" s="158"/>
      <c r="F498" s="158">
        <v>1</v>
      </c>
      <c r="G498" s="158">
        <v>1949</v>
      </c>
    </row>
    <row r="499" spans="1:7" ht="15" customHeight="1">
      <c r="A499" s="278"/>
      <c r="B499" s="155">
        <v>1</v>
      </c>
      <c r="C499" s="155"/>
      <c r="D499" s="151">
        <v>1</v>
      </c>
      <c r="E499" s="158">
        <v>1</v>
      </c>
      <c r="F499" s="158"/>
      <c r="G499" s="158"/>
    </row>
    <row r="500" spans="1:7" ht="15" customHeight="1">
      <c r="A500" s="278"/>
      <c r="B500" s="155">
        <v>1</v>
      </c>
      <c r="C500" s="155"/>
      <c r="D500" s="151">
        <v>1</v>
      </c>
      <c r="E500" s="158">
        <v>1</v>
      </c>
      <c r="F500" s="158"/>
      <c r="G500" s="158"/>
    </row>
    <row r="501" spans="1:7" ht="15" customHeight="1">
      <c r="A501" s="278"/>
      <c r="B501" s="155">
        <v>1</v>
      </c>
      <c r="C501" s="155"/>
      <c r="D501" s="151">
        <v>1</v>
      </c>
      <c r="E501" s="158">
        <v>1</v>
      </c>
      <c r="F501" s="158"/>
      <c r="G501" s="158"/>
    </row>
    <row r="502" spans="1:7" ht="15" customHeight="1">
      <c r="A502" s="278"/>
      <c r="B502" s="155">
        <v>1</v>
      </c>
      <c r="C502" s="155">
        <v>1</v>
      </c>
      <c r="D502" s="151"/>
      <c r="E502" s="158"/>
      <c r="F502" s="158">
        <v>1</v>
      </c>
      <c r="G502" s="158"/>
    </row>
    <row r="503" spans="1:9" ht="15" customHeight="1">
      <c r="A503" s="278"/>
      <c r="B503" s="155">
        <v>1</v>
      </c>
      <c r="C503" s="155"/>
      <c r="D503" s="151">
        <v>1</v>
      </c>
      <c r="E503" s="158">
        <v>1</v>
      </c>
      <c r="F503" s="158"/>
      <c r="G503" s="158"/>
      <c r="I503" s="61"/>
    </row>
    <row r="504" spans="1:7" ht="15" customHeight="1">
      <c r="A504" s="278"/>
      <c r="B504" s="155">
        <v>1</v>
      </c>
      <c r="C504" s="155">
        <v>1</v>
      </c>
      <c r="D504" s="151"/>
      <c r="E504" s="158">
        <v>1</v>
      </c>
      <c r="F504" s="158"/>
      <c r="G504" s="158">
        <v>1965</v>
      </c>
    </row>
    <row r="505" spans="1:7" ht="15" customHeight="1">
      <c r="A505" s="278"/>
      <c r="B505" s="155">
        <v>1</v>
      </c>
      <c r="C505" s="155">
        <v>1</v>
      </c>
      <c r="D505" s="151"/>
      <c r="E505" s="158">
        <v>1</v>
      </c>
      <c r="F505" s="158"/>
      <c r="G505" s="158"/>
    </row>
    <row r="506" spans="1:7" ht="15" customHeight="1">
      <c r="A506" s="278"/>
      <c r="B506" s="155">
        <v>1</v>
      </c>
      <c r="C506" s="155"/>
      <c r="D506" s="151">
        <v>1</v>
      </c>
      <c r="E506" s="158"/>
      <c r="F506" s="158">
        <v>1</v>
      </c>
      <c r="G506" s="158"/>
    </row>
    <row r="507" spans="1:7" ht="15" customHeight="1">
      <c r="A507" s="278"/>
      <c r="B507" s="155">
        <v>1</v>
      </c>
      <c r="C507" s="155"/>
      <c r="D507" s="151">
        <v>1</v>
      </c>
      <c r="E507" s="158">
        <v>1</v>
      </c>
      <c r="F507" s="158"/>
      <c r="G507" s="158"/>
    </row>
    <row r="508" spans="1:7" ht="15" customHeight="1">
      <c r="A508" s="32" t="s">
        <v>119</v>
      </c>
      <c r="B508" s="63">
        <f>SUM(B425:B507)</f>
        <v>82</v>
      </c>
      <c r="C508" s="11">
        <f>SUM(C424:C506)</f>
        <v>50</v>
      </c>
      <c r="D508" s="47">
        <f>SUM(D425:D507)</f>
        <v>32</v>
      </c>
      <c r="E508" s="10">
        <f>SUM(E425:E507)</f>
        <v>61</v>
      </c>
      <c r="F508" s="10">
        <f>SUM(F424:F506)</f>
        <v>21</v>
      </c>
      <c r="G508" s="10"/>
    </row>
    <row r="509" spans="1:7" ht="15" customHeight="1">
      <c r="A509" s="34" t="s">
        <v>120</v>
      </c>
      <c r="B509" s="14">
        <f>SUM(B20,B311,B325,B359,B381,B388,B399,B423,B508)</f>
        <v>486</v>
      </c>
      <c r="C509" s="160">
        <f>SUM(C20,C311,C325,C359,C381,C388,C399,C423,C508)</f>
        <v>271</v>
      </c>
      <c r="D509" s="154">
        <f>SUM(D20,D311,D325,D359,D381,D388,D399,D423,D508)</f>
        <v>215</v>
      </c>
      <c r="E509" s="14">
        <f>SUM(E20,E311,E325,E359,E381,E388,E399,E423,E508)</f>
        <v>339</v>
      </c>
      <c r="F509" s="14">
        <f>SUM(F20,F311,F325,F359,F381,F388,F399,F423,F508)</f>
        <v>147</v>
      </c>
      <c r="G509" s="10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K16"/>
  <sheetViews>
    <sheetView workbookViewId="0" topLeftCell="A1">
      <selection activeCell="A1" sqref="A1:J1"/>
    </sheetView>
  </sheetViews>
  <sheetFormatPr defaultColWidth="9.140625" defaultRowHeight="12.75"/>
  <cols>
    <col min="1" max="1" width="41.28125" style="2" customWidth="1"/>
    <col min="2" max="2" width="22.8515625" style="2" customWidth="1"/>
    <col min="3" max="4" width="7.7109375" style="2" customWidth="1"/>
    <col min="5" max="5" width="15.8515625" style="2" customWidth="1"/>
    <col min="6" max="6" width="16.7109375" style="2" customWidth="1"/>
    <col min="7" max="7" width="12.7109375" style="2" customWidth="1"/>
    <col min="8" max="8" width="14.421875" style="2" customWidth="1"/>
    <col min="9" max="9" width="21.140625" style="2" customWidth="1"/>
    <col min="10" max="10" width="21.140625" style="43" customWidth="1"/>
    <col min="11" max="11" width="110.7109375" style="2" customWidth="1"/>
    <col min="12" max="16384" width="9.140625" style="2" customWidth="1"/>
  </cols>
  <sheetData>
    <row r="1" spans="1:11" s="1" customFormat="1" ht="30" customHeight="1">
      <c r="A1" s="290" t="s">
        <v>109</v>
      </c>
      <c r="B1" s="290"/>
      <c r="C1" s="290"/>
      <c r="D1" s="290"/>
      <c r="E1" s="290"/>
      <c r="F1" s="290"/>
      <c r="G1" s="290"/>
      <c r="H1" s="290"/>
      <c r="I1" s="290"/>
      <c r="J1" s="290"/>
      <c r="K1" s="59">
        <v>40071123</v>
      </c>
    </row>
    <row r="2" spans="1:10" ht="61.5" customHeight="1">
      <c r="A2" s="291" t="s">
        <v>132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5" customHeight="1">
      <c r="A3" s="6" t="s">
        <v>30</v>
      </c>
      <c r="B3" s="6" t="s">
        <v>35</v>
      </c>
      <c r="C3" s="6" t="s">
        <v>99</v>
      </c>
      <c r="D3" s="6" t="s">
        <v>100</v>
      </c>
      <c r="E3" s="6" t="s">
        <v>36</v>
      </c>
      <c r="F3" s="6" t="s">
        <v>37</v>
      </c>
      <c r="G3" s="6" t="s">
        <v>6</v>
      </c>
      <c r="H3" s="7" t="s">
        <v>7</v>
      </c>
      <c r="I3" s="7" t="s">
        <v>8</v>
      </c>
      <c r="J3" s="108" t="s">
        <v>38</v>
      </c>
    </row>
    <row r="4" spans="1:10" ht="15" customHeight="1">
      <c r="A4" s="8" t="s">
        <v>157</v>
      </c>
      <c r="B4" s="6"/>
      <c r="C4" s="6"/>
      <c r="D4" s="6"/>
      <c r="E4" s="6"/>
      <c r="F4" s="6"/>
      <c r="G4" s="6"/>
      <c r="H4" s="7"/>
      <c r="I4" s="7"/>
      <c r="J4" s="108"/>
    </row>
    <row r="5" spans="1:10" s="4" customFormat="1" ht="12.75">
      <c r="A5" s="97" t="s">
        <v>0</v>
      </c>
      <c r="B5" s="66">
        <v>281</v>
      </c>
      <c r="C5" s="66"/>
      <c r="D5" s="66"/>
      <c r="E5" s="98"/>
      <c r="F5" s="67"/>
      <c r="G5" s="66">
        <v>679</v>
      </c>
      <c r="H5" s="96"/>
      <c r="I5" s="96"/>
      <c r="J5" s="114">
        <v>30624</v>
      </c>
    </row>
    <row r="6" spans="1:11" s="4" customFormat="1" ht="15" customHeight="1">
      <c r="A6" s="9" t="s">
        <v>4</v>
      </c>
      <c r="B6" s="17">
        <v>281</v>
      </c>
      <c r="C6" s="17"/>
      <c r="D6" s="17"/>
      <c r="E6" s="17"/>
      <c r="F6" s="17"/>
      <c r="G6" s="17">
        <v>679</v>
      </c>
      <c r="H6" s="31"/>
      <c r="I6" s="31"/>
      <c r="J6" s="109">
        <v>30624</v>
      </c>
      <c r="K6" s="150"/>
    </row>
    <row r="7" spans="1:10" ht="18" customHeight="1">
      <c r="A7" s="99"/>
      <c r="B7" s="16"/>
      <c r="C7" s="16"/>
      <c r="D7" s="16"/>
      <c r="E7" s="16"/>
      <c r="F7" s="16"/>
      <c r="G7" s="16"/>
      <c r="H7" s="16"/>
      <c r="I7" s="16"/>
      <c r="J7" s="110"/>
    </row>
    <row r="9" spans="1:2" ht="26.25" customHeight="1">
      <c r="A9" s="293" t="s">
        <v>173</v>
      </c>
      <c r="B9" s="294"/>
    </row>
    <row r="10" spans="1:2" ht="15">
      <c r="A10" s="218" t="s">
        <v>165</v>
      </c>
      <c r="B10" s="218" t="s">
        <v>166</v>
      </c>
    </row>
    <row r="11" spans="1:2" ht="15">
      <c r="A11" s="217" t="s">
        <v>167</v>
      </c>
      <c r="B11" s="218">
        <v>60</v>
      </c>
    </row>
    <row r="12" spans="1:2" ht="15">
      <c r="A12" s="217" t="s">
        <v>168</v>
      </c>
      <c r="B12" s="218">
        <v>400</v>
      </c>
    </row>
    <row r="13" spans="1:2" ht="15">
      <c r="A13" s="217" t="s">
        <v>169</v>
      </c>
      <c r="B13" s="218">
        <v>250</v>
      </c>
    </row>
    <row r="14" spans="1:2" ht="15.75">
      <c r="A14" s="219" t="s">
        <v>170</v>
      </c>
      <c r="B14" s="220">
        <v>710</v>
      </c>
    </row>
    <row r="15" spans="1:2" ht="30">
      <c r="A15" s="217" t="s">
        <v>171</v>
      </c>
      <c r="B15" s="218">
        <v>40</v>
      </c>
    </row>
    <row r="16" spans="1:2" ht="15.75">
      <c r="A16" s="219" t="s">
        <v>172</v>
      </c>
      <c r="B16" s="220">
        <v>29</v>
      </c>
    </row>
  </sheetData>
  <mergeCells count="3">
    <mergeCell ref="A1:J1"/>
    <mergeCell ref="A2:J2"/>
    <mergeCell ref="A9:B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47"/>
  <sheetViews>
    <sheetView workbookViewId="0" topLeftCell="A1">
      <selection activeCell="E22" sqref="E22"/>
    </sheetView>
  </sheetViews>
  <sheetFormatPr defaultColWidth="9.140625" defaultRowHeight="12.75"/>
  <cols>
    <col min="1" max="1" width="46.7109375" style="82" customWidth="1"/>
    <col min="2" max="2" width="13.00390625" style="82" customWidth="1"/>
    <col min="3" max="3" width="9.57421875" style="82" customWidth="1"/>
    <col min="4" max="4" width="10.7109375" style="82" customWidth="1"/>
    <col min="5" max="5" width="10.00390625" style="82" customWidth="1"/>
    <col min="6" max="6" width="12.28125" style="82" customWidth="1"/>
    <col min="7" max="7" width="27.00390625" style="82" customWidth="1"/>
    <col min="8" max="8" width="36.28125" style="82" customWidth="1"/>
    <col min="9" max="9" width="17.140625" style="82" customWidth="1"/>
    <col min="10" max="10" width="14.8515625" style="82" customWidth="1"/>
    <col min="11" max="11" width="24.57421875" style="127" customWidth="1"/>
    <col min="12" max="12" width="25.28125" style="152" customWidth="1"/>
    <col min="13" max="16384" width="9.140625" style="82" customWidth="1"/>
  </cols>
  <sheetData>
    <row r="1" spans="1:12" s="222" customFormat="1" ht="30" customHeight="1">
      <c r="A1" s="290" t="s">
        <v>174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21">
        <v>40071123</v>
      </c>
    </row>
    <row r="2" spans="1:11" ht="39" customHeight="1">
      <c r="A2" s="296" t="s">
        <v>175</v>
      </c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3" ht="34.5" customHeight="1">
      <c r="A3" s="28" t="s">
        <v>30</v>
      </c>
      <c r="B3" s="28" t="s">
        <v>99</v>
      </c>
      <c r="C3" s="28" t="s">
        <v>100</v>
      </c>
      <c r="D3" s="223" t="s">
        <v>176</v>
      </c>
      <c r="E3" s="28" t="s">
        <v>177</v>
      </c>
      <c r="F3" s="36" t="s">
        <v>37</v>
      </c>
      <c r="G3" s="28" t="s">
        <v>178</v>
      </c>
      <c r="H3" s="28" t="s">
        <v>179</v>
      </c>
      <c r="I3" s="28" t="s">
        <v>180</v>
      </c>
      <c r="J3" s="28" t="s">
        <v>181</v>
      </c>
      <c r="K3" s="36" t="s">
        <v>38</v>
      </c>
      <c r="L3" s="255"/>
      <c r="M3" s="256"/>
    </row>
    <row r="4" spans="1:13" s="228" customFormat="1" ht="48.75" customHeight="1">
      <c r="A4" s="86" t="s">
        <v>157</v>
      </c>
      <c r="B4" s="224"/>
      <c r="C4" s="92">
        <v>31</v>
      </c>
      <c r="D4" s="92"/>
      <c r="E4" s="92">
        <v>31</v>
      </c>
      <c r="F4" s="92"/>
      <c r="G4" s="230" t="s">
        <v>186</v>
      </c>
      <c r="H4" s="151" t="s">
        <v>187</v>
      </c>
      <c r="I4" s="92" t="s">
        <v>188</v>
      </c>
      <c r="J4" s="92"/>
      <c r="K4" s="175"/>
      <c r="L4" s="257"/>
      <c r="M4" s="258"/>
    </row>
    <row r="5" spans="1:13" s="228" customFormat="1" ht="18" customHeight="1">
      <c r="A5" s="33" t="s">
        <v>4</v>
      </c>
      <c r="B5" s="74"/>
      <c r="C5" s="74"/>
      <c r="D5" s="231"/>
      <c r="E5" s="231"/>
      <c r="F5" s="74"/>
      <c r="G5" s="74"/>
      <c r="H5" s="74"/>
      <c r="I5" s="74"/>
      <c r="J5" s="74"/>
      <c r="K5" s="229"/>
      <c r="L5" s="259"/>
      <c r="M5" s="258"/>
    </row>
    <row r="6" spans="1:13" s="228" customFormat="1" ht="18" customHeight="1">
      <c r="A6" s="86" t="s">
        <v>104</v>
      </c>
      <c r="B6" s="224"/>
      <c r="C6" s="92">
        <v>15</v>
      </c>
      <c r="D6" s="232">
        <v>7</v>
      </c>
      <c r="E6" s="232">
        <v>9</v>
      </c>
      <c r="F6" s="92"/>
      <c r="G6" s="230" t="s">
        <v>189</v>
      </c>
      <c r="H6" s="92" t="s">
        <v>190</v>
      </c>
      <c r="I6" s="92" t="s">
        <v>184</v>
      </c>
      <c r="J6" s="225">
        <v>23.71</v>
      </c>
      <c r="K6" s="226"/>
      <c r="L6" s="259"/>
      <c r="M6" s="258"/>
    </row>
    <row r="7" spans="1:12" s="228" customFormat="1" ht="18" customHeight="1">
      <c r="A7" s="33" t="s">
        <v>112</v>
      </c>
      <c r="B7" s="74"/>
      <c r="C7" s="74">
        <v>15</v>
      </c>
      <c r="D7" s="231">
        <v>7</v>
      </c>
      <c r="E7" s="231">
        <v>9</v>
      </c>
      <c r="F7" s="74"/>
      <c r="G7" s="74"/>
      <c r="H7" s="74"/>
      <c r="I7" s="74"/>
      <c r="J7" s="74"/>
      <c r="K7" s="229"/>
      <c r="L7" s="227"/>
    </row>
    <row r="8" spans="1:12" s="228" customFormat="1" ht="18" customHeight="1">
      <c r="A8" s="86" t="s">
        <v>94</v>
      </c>
      <c r="B8" s="224"/>
      <c r="C8" s="240">
        <v>32</v>
      </c>
      <c r="D8" s="245">
        <v>10</v>
      </c>
      <c r="E8" s="245">
        <v>22</v>
      </c>
      <c r="F8" s="224"/>
      <c r="G8" s="230" t="s">
        <v>191</v>
      </c>
      <c r="H8" s="92" t="s">
        <v>185</v>
      </c>
      <c r="I8" s="92" t="s">
        <v>184</v>
      </c>
      <c r="J8" s="225">
        <v>23.71</v>
      </c>
      <c r="K8" s="226"/>
      <c r="L8" s="227"/>
    </row>
    <row r="9" spans="1:12" s="228" customFormat="1" ht="18" customHeight="1">
      <c r="A9" s="33" t="s">
        <v>113</v>
      </c>
      <c r="B9" s="91"/>
      <c r="C9" s="242">
        <v>32</v>
      </c>
      <c r="D9" s="243">
        <v>10</v>
      </c>
      <c r="E9" s="243">
        <v>22</v>
      </c>
      <c r="F9" s="91"/>
      <c r="G9" s="91"/>
      <c r="H9" s="91"/>
      <c r="I9" s="91"/>
      <c r="J9" s="91"/>
      <c r="K9" s="233"/>
      <c r="L9" s="227"/>
    </row>
    <row r="10" spans="1:12" s="228" customFormat="1" ht="18" customHeight="1">
      <c r="A10" s="86" t="s">
        <v>71</v>
      </c>
      <c r="B10" s="92"/>
      <c r="C10" s="92">
        <v>7</v>
      </c>
      <c r="D10" s="232"/>
      <c r="E10" s="232">
        <v>7</v>
      </c>
      <c r="F10" s="92"/>
      <c r="G10" s="224" t="s">
        <v>205</v>
      </c>
      <c r="H10" s="92" t="s">
        <v>206</v>
      </c>
      <c r="I10" s="92"/>
      <c r="J10" s="225"/>
      <c r="K10" s="226"/>
      <c r="L10" s="227"/>
    </row>
    <row r="11" spans="1:11" ht="18" customHeight="1">
      <c r="A11" s="33" t="s">
        <v>114</v>
      </c>
      <c r="B11" s="91"/>
      <c r="C11" s="74">
        <v>7</v>
      </c>
      <c r="D11" s="74"/>
      <c r="E11" s="74">
        <v>7</v>
      </c>
      <c r="F11" s="91"/>
      <c r="G11" s="91"/>
      <c r="H11" s="91"/>
      <c r="I11" s="91"/>
      <c r="J11" s="91"/>
      <c r="K11" s="233"/>
    </row>
    <row r="12" spans="1:11" ht="18" customHeight="1">
      <c r="A12" s="30" t="s">
        <v>95</v>
      </c>
      <c r="B12" s="92"/>
      <c r="C12" s="240">
        <v>17</v>
      </c>
      <c r="D12" s="240">
        <v>12</v>
      </c>
      <c r="E12" s="240">
        <v>5</v>
      </c>
      <c r="F12" s="182"/>
      <c r="G12" s="224" t="s">
        <v>182</v>
      </c>
      <c r="H12" s="92" t="s">
        <v>183</v>
      </c>
      <c r="I12" s="92" t="s">
        <v>184</v>
      </c>
      <c r="J12" s="225">
        <v>23.71</v>
      </c>
      <c r="K12" s="226"/>
    </row>
    <row r="13" spans="1:11" ht="18" customHeight="1">
      <c r="A13" s="33" t="s">
        <v>115</v>
      </c>
      <c r="B13" s="231"/>
      <c r="C13" s="242">
        <v>17</v>
      </c>
      <c r="D13" s="242">
        <v>12</v>
      </c>
      <c r="E13" s="242">
        <v>5</v>
      </c>
      <c r="F13" s="74"/>
      <c r="G13" s="91"/>
      <c r="H13" s="91"/>
      <c r="I13" s="91"/>
      <c r="J13" s="91"/>
      <c r="K13" s="233"/>
    </row>
    <row r="14" spans="1:11" ht="18" customHeight="1">
      <c r="A14" s="86" t="s">
        <v>193</v>
      </c>
      <c r="B14" s="224"/>
      <c r="C14" s="240">
        <v>11</v>
      </c>
      <c r="D14" s="240">
        <v>3</v>
      </c>
      <c r="E14" s="240">
        <v>8</v>
      </c>
      <c r="F14" s="241"/>
      <c r="G14" s="224" t="s">
        <v>189</v>
      </c>
      <c r="H14" s="92" t="s">
        <v>247</v>
      </c>
      <c r="I14" s="92" t="s">
        <v>184</v>
      </c>
      <c r="J14" s="225">
        <v>23.71</v>
      </c>
      <c r="K14" s="226"/>
    </row>
    <row r="15" spans="1:11" ht="18" customHeight="1">
      <c r="A15" s="234" t="s">
        <v>194</v>
      </c>
      <c r="B15" s="74"/>
      <c r="C15" s="242">
        <v>11</v>
      </c>
      <c r="D15" s="242">
        <v>3</v>
      </c>
      <c r="E15" s="242">
        <v>8</v>
      </c>
      <c r="F15" s="242"/>
      <c r="G15" s="91"/>
      <c r="H15" s="91"/>
      <c r="I15" s="91"/>
      <c r="J15" s="91"/>
      <c r="K15" s="233"/>
    </row>
    <row r="16" spans="1:12" ht="18" customHeight="1">
      <c r="A16" s="86" t="s">
        <v>196</v>
      </c>
      <c r="B16" s="224"/>
      <c r="C16" s="240">
        <v>11</v>
      </c>
      <c r="D16" s="240"/>
      <c r="E16" s="240">
        <v>11</v>
      </c>
      <c r="F16" s="244"/>
      <c r="G16" s="224" t="s">
        <v>189</v>
      </c>
      <c r="H16" s="92" t="s">
        <v>197</v>
      </c>
      <c r="I16" s="92" t="s">
        <v>184</v>
      </c>
      <c r="J16" s="225">
        <v>23.71</v>
      </c>
      <c r="K16" s="226"/>
      <c r="L16" s="246" t="s">
        <v>198</v>
      </c>
    </row>
    <row r="17" spans="1:11" ht="18" customHeight="1">
      <c r="A17" s="33" t="s">
        <v>199</v>
      </c>
      <c r="B17" s="74"/>
      <c r="C17" s="74">
        <v>11</v>
      </c>
      <c r="D17" s="235"/>
      <c r="E17" s="74">
        <v>11</v>
      </c>
      <c r="F17" s="74"/>
      <c r="G17" s="91"/>
      <c r="H17" s="91"/>
      <c r="I17" s="91"/>
      <c r="J17" s="91"/>
      <c r="K17" s="233"/>
    </row>
    <row r="18" spans="1:11" ht="18" customHeight="1">
      <c r="A18" s="30" t="s">
        <v>97</v>
      </c>
      <c r="B18" s="92"/>
      <c r="C18" s="240">
        <v>17</v>
      </c>
      <c r="D18" s="240">
        <v>1</v>
      </c>
      <c r="E18" s="240">
        <v>16</v>
      </c>
      <c r="F18" s="182"/>
      <c r="G18" s="224" t="s">
        <v>192</v>
      </c>
      <c r="H18" s="92" t="s">
        <v>200</v>
      </c>
      <c r="I18" s="92" t="s">
        <v>184</v>
      </c>
      <c r="J18" s="225">
        <v>23.71</v>
      </c>
      <c r="K18" s="226"/>
    </row>
    <row r="19" spans="1:11" ht="18" customHeight="1">
      <c r="A19" s="33" t="s">
        <v>118</v>
      </c>
      <c r="B19" s="74"/>
      <c r="C19" s="242">
        <v>17</v>
      </c>
      <c r="D19" s="242">
        <v>1</v>
      </c>
      <c r="E19" s="242">
        <v>16</v>
      </c>
      <c r="F19" s="74"/>
      <c r="G19" s="91"/>
      <c r="H19" s="91"/>
      <c r="I19" s="91"/>
      <c r="J19" s="91"/>
      <c r="K19" s="233"/>
    </row>
    <row r="20" spans="1:11" ht="18" customHeight="1">
      <c r="A20" s="30" t="s">
        <v>98</v>
      </c>
      <c r="B20" s="92"/>
      <c r="C20" s="240">
        <v>18</v>
      </c>
      <c r="D20" s="240">
        <v>4</v>
      </c>
      <c r="E20" s="240">
        <v>14</v>
      </c>
      <c r="F20" s="182"/>
      <c r="G20" s="224" t="s">
        <v>189</v>
      </c>
      <c r="H20" s="92" t="s">
        <v>201</v>
      </c>
      <c r="I20" s="92" t="s">
        <v>184</v>
      </c>
      <c r="J20" s="225">
        <v>23.71</v>
      </c>
      <c r="K20" s="226"/>
    </row>
    <row r="21" spans="1:12" s="238" customFormat="1" ht="18" customHeight="1">
      <c r="A21" s="236" t="s">
        <v>119</v>
      </c>
      <c r="B21" s="74"/>
      <c r="C21" s="242">
        <v>18</v>
      </c>
      <c r="D21" s="242">
        <v>4</v>
      </c>
      <c r="E21" s="242">
        <v>14</v>
      </c>
      <c r="F21" s="74"/>
      <c r="G21" s="91"/>
      <c r="H21" s="91"/>
      <c r="I21" s="91"/>
      <c r="J21" s="91"/>
      <c r="K21" s="233"/>
      <c r="L21" s="237"/>
    </row>
    <row r="22" spans="1:12" s="238" customFormat="1" ht="18" customHeight="1">
      <c r="A22" s="239" t="s">
        <v>120</v>
      </c>
      <c r="B22" s="74"/>
      <c r="C22" s="91">
        <v>149</v>
      </c>
      <c r="D22" s="91">
        <v>37</v>
      </c>
      <c r="E22" s="91">
        <v>112</v>
      </c>
      <c r="F22" s="74"/>
      <c r="G22" s="91"/>
      <c r="H22" s="91"/>
      <c r="I22" s="91"/>
      <c r="J22" s="91"/>
      <c r="K22" s="131"/>
      <c r="L22" s="237"/>
    </row>
    <row r="23" spans="1:12" s="238" customFormat="1" ht="18" customHeight="1">
      <c r="A23" s="274"/>
      <c r="B23" s="275"/>
      <c r="C23" s="276"/>
      <c r="D23" s="276"/>
      <c r="E23" s="276"/>
      <c r="F23" s="275"/>
      <c r="G23" s="276"/>
      <c r="H23" s="276"/>
      <c r="I23" s="276"/>
      <c r="J23" s="276"/>
      <c r="K23" s="277"/>
      <c r="L23" s="237"/>
    </row>
    <row r="24" spans="1:12" s="238" customFormat="1" ht="24.75" customHeight="1">
      <c r="A24" s="304" t="s">
        <v>248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237"/>
    </row>
    <row r="25" spans="1:8" ht="24" customHeight="1">
      <c r="A25" s="299"/>
      <c r="B25" s="299"/>
      <c r="C25" s="299"/>
      <c r="D25" s="299"/>
      <c r="E25" s="299"/>
      <c r="F25" s="299"/>
      <c r="G25" s="299"/>
      <c r="H25" s="299"/>
    </row>
    <row r="26" spans="1:4" ht="18" customHeight="1">
      <c r="A26" s="248" t="s">
        <v>202</v>
      </c>
      <c r="B26" s="311"/>
      <c r="C26" s="311"/>
      <c r="D26" s="311"/>
    </row>
    <row r="27" spans="1:4" ht="18" customHeight="1">
      <c r="A27" s="249" t="s">
        <v>203</v>
      </c>
      <c r="B27" s="312" t="s">
        <v>110</v>
      </c>
      <c r="C27" s="312"/>
      <c r="D27" s="312"/>
    </row>
    <row r="28" spans="1:4" ht="18" customHeight="1">
      <c r="A28" s="250" t="s">
        <v>214</v>
      </c>
      <c r="B28" s="295">
        <v>40244</v>
      </c>
      <c r="C28" s="295"/>
      <c r="D28" s="295"/>
    </row>
    <row r="29" spans="1:4" ht="18" customHeight="1">
      <c r="A29" s="250" t="s">
        <v>215</v>
      </c>
      <c r="B29" s="295">
        <v>40245</v>
      </c>
      <c r="C29" s="295"/>
      <c r="D29" s="295"/>
    </row>
    <row r="30" spans="1:4" ht="18" customHeight="1">
      <c r="A30" s="250" t="s">
        <v>216</v>
      </c>
      <c r="B30" s="300">
        <v>40307</v>
      </c>
      <c r="C30" s="301"/>
      <c r="D30" s="301"/>
    </row>
    <row r="31" spans="1:4" ht="18" customHeight="1">
      <c r="A31" s="250" t="s">
        <v>217</v>
      </c>
      <c r="B31" s="300">
        <v>40309</v>
      </c>
      <c r="C31" s="301"/>
      <c r="D31" s="301"/>
    </row>
    <row r="32" spans="1:4" ht="18" customHeight="1">
      <c r="A32" s="250" t="s">
        <v>218</v>
      </c>
      <c r="B32" s="300">
        <v>40314</v>
      </c>
      <c r="C32" s="301"/>
      <c r="D32" s="301"/>
    </row>
    <row r="33" spans="1:4" ht="18" customHeight="1">
      <c r="A33" s="250" t="s">
        <v>219</v>
      </c>
      <c r="B33" s="300">
        <v>40349</v>
      </c>
      <c r="C33" s="301"/>
      <c r="D33" s="301"/>
    </row>
    <row r="34" spans="1:4" ht="18" customHeight="1">
      <c r="A34" s="250" t="s">
        <v>213</v>
      </c>
      <c r="B34" s="300">
        <v>40467</v>
      </c>
      <c r="C34" s="301"/>
      <c r="D34" s="301"/>
    </row>
    <row r="35" spans="1:4" ht="18" customHeight="1">
      <c r="A35" s="250" t="s">
        <v>220</v>
      </c>
      <c r="B35" s="300">
        <v>40509</v>
      </c>
      <c r="C35" s="301"/>
      <c r="D35" s="301"/>
    </row>
    <row r="36" spans="1:4" ht="18" customHeight="1">
      <c r="A36" s="250" t="s">
        <v>221</v>
      </c>
      <c r="B36" s="300">
        <v>40531</v>
      </c>
      <c r="C36" s="301"/>
      <c r="D36" s="301"/>
    </row>
    <row r="37" spans="1:4" ht="24" customHeight="1">
      <c r="A37" s="303"/>
      <c r="B37" s="303"/>
      <c r="C37" s="303"/>
      <c r="D37" s="303"/>
    </row>
    <row r="38" spans="1:4" ht="18" customHeight="1">
      <c r="A38" s="248" t="s">
        <v>204</v>
      </c>
      <c r="B38" s="305"/>
      <c r="C38" s="306"/>
      <c r="D38" s="307"/>
    </row>
    <row r="39" spans="1:4" ht="18" customHeight="1">
      <c r="A39" s="249" t="s">
        <v>203</v>
      </c>
      <c r="B39" s="308" t="s">
        <v>110</v>
      </c>
      <c r="C39" s="309"/>
      <c r="D39" s="310"/>
    </row>
    <row r="40" spans="1:4" ht="18" customHeight="1">
      <c r="A40" s="250" t="s">
        <v>207</v>
      </c>
      <c r="B40" s="302">
        <v>40243</v>
      </c>
      <c r="C40" s="302"/>
      <c r="D40" s="302"/>
    </row>
    <row r="41" spans="1:4" ht="18" customHeight="1">
      <c r="A41" s="250" t="s">
        <v>208</v>
      </c>
      <c r="B41" s="302">
        <v>40245</v>
      </c>
      <c r="C41" s="302"/>
      <c r="D41" s="302"/>
    </row>
    <row r="42" spans="1:4" ht="18" customHeight="1">
      <c r="A42" s="254" t="s">
        <v>209</v>
      </c>
      <c r="B42" s="302">
        <v>40318</v>
      </c>
      <c r="C42" s="302"/>
      <c r="D42" s="302"/>
    </row>
    <row r="43" spans="1:4" ht="18" customHeight="1">
      <c r="A43" s="254" t="s">
        <v>210</v>
      </c>
      <c r="B43" s="302">
        <v>40333</v>
      </c>
      <c r="C43" s="302"/>
      <c r="D43" s="302"/>
    </row>
    <row r="44" spans="1:4" ht="18" customHeight="1">
      <c r="A44" s="254" t="s">
        <v>211</v>
      </c>
      <c r="B44" s="302">
        <v>40335</v>
      </c>
      <c r="C44" s="302"/>
      <c r="D44" s="302"/>
    </row>
    <row r="45" spans="1:4" ht="18" customHeight="1">
      <c r="A45" s="254" t="s">
        <v>212</v>
      </c>
      <c r="B45" s="302">
        <v>40454</v>
      </c>
      <c r="C45" s="302"/>
      <c r="D45" s="302"/>
    </row>
    <row r="46" spans="1:4" ht="18" customHeight="1">
      <c r="A46" s="250" t="s">
        <v>213</v>
      </c>
      <c r="B46" s="295">
        <v>40467</v>
      </c>
      <c r="C46" s="295"/>
      <c r="D46" s="295"/>
    </row>
    <row r="47" spans="1:4" ht="18" customHeight="1">
      <c r="A47" s="251"/>
      <c r="B47" s="252"/>
      <c r="C47" s="253"/>
      <c r="D47" s="253"/>
    </row>
  </sheetData>
  <mergeCells count="25">
    <mergeCell ref="A24:K24"/>
    <mergeCell ref="B38:D38"/>
    <mergeCell ref="B39:D39"/>
    <mergeCell ref="B45:D45"/>
    <mergeCell ref="B28:D28"/>
    <mergeCell ref="B26:D26"/>
    <mergeCell ref="B27:D27"/>
    <mergeCell ref="B41:D41"/>
    <mergeCell ref="B42:D42"/>
    <mergeCell ref="B43:D43"/>
    <mergeCell ref="B44:D44"/>
    <mergeCell ref="B35:D35"/>
    <mergeCell ref="B36:D36"/>
    <mergeCell ref="A37:D37"/>
    <mergeCell ref="B40:D40"/>
    <mergeCell ref="B46:D46"/>
    <mergeCell ref="A1:K1"/>
    <mergeCell ref="A2:K2"/>
    <mergeCell ref="A25:H25"/>
    <mergeCell ref="B29:D29"/>
    <mergeCell ref="B30:D30"/>
    <mergeCell ref="B31:D31"/>
    <mergeCell ref="B32:D32"/>
    <mergeCell ref="B33:D33"/>
    <mergeCell ref="B34:D34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V240"/>
  <sheetViews>
    <sheetView workbookViewId="0" topLeftCell="A43">
      <selection activeCell="C36" sqref="C36"/>
    </sheetView>
  </sheetViews>
  <sheetFormatPr defaultColWidth="9.140625" defaultRowHeight="12.75"/>
  <cols>
    <col min="1" max="1" width="42.421875" style="3" customWidth="1"/>
    <col min="2" max="2" width="21.28125" style="2" customWidth="1"/>
    <col min="3" max="4" width="18.57421875" style="2" customWidth="1"/>
    <col min="5" max="6" width="7.7109375" style="2" customWidth="1"/>
    <col min="7" max="7" width="10.140625" style="2" customWidth="1"/>
    <col min="8" max="8" width="10.57421875" style="2" customWidth="1"/>
    <col min="9" max="9" width="16.57421875" style="2" customWidth="1"/>
    <col min="10" max="10" width="11.8515625" style="2" customWidth="1"/>
    <col min="11" max="11" width="15.00390625" style="117" customWidth="1"/>
    <col min="12" max="13" width="15.140625" style="117" customWidth="1"/>
    <col min="14" max="14" width="18.57421875" style="117" customWidth="1"/>
    <col min="15" max="15" width="0.13671875" style="2" customWidth="1"/>
    <col min="16" max="16" width="18.7109375" style="2" customWidth="1"/>
    <col min="17" max="16384" width="9.140625" style="2" customWidth="1"/>
  </cols>
  <sheetData>
    <row r="1" spans="1:22" s="4" customFormat="1" ht="60" customHeight="1">
      <c r="A1" s="313" t="s">
        <v>144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281"/>
      <c r="P1" s="2"/>
      <c r="Q1" s="2"/>
      <c r="R1" s="2"/>
      <c r="S1" s="2"/>
      <c r="T1" s="2"/>
      <c r="U1" s="2"/>
      <c r="V1" s="2"/>
    </row>
    <row r="2" spans="1:22" s="4" customFormat="1" ht="60" customHeight="1">
      <c r="A2" s="291" t="s">
        <v>145</v>
      </c>
      <c r="B2" s="291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"/>
      <c r="Q2" s="2"/>
      <c r="R2" s="2"/>
      <c r="S2" s="2"/>
      <c r="T2" s="2"/>
      <c r="U2" s="2"/>
      <c r="V2" s="2"/>
    </row>
    <row r="3" spans="1:15" s="4" customFormat="1" ht="15" customHeight="1">
      <c r="A3" s="6" t="s">
        <v>81</v>
      </c>
      <c r="B3" s="78" t="s">
        <v>31</v>
      </c>
      <c r="C3" s="68" t="s">
        <v>134</v>
      </c>
      <c r="D3" s="68" t="s">
        <v>111</v>
      </c>
      <c r="E3" s="29" t="s">
        <v>99</v>
      </c>
      <c r="F3" s="29" t="s">
        <v>100</v>
      </c>
      <c r="G3" s="29" t="s">
        <v>32</v>
      </c>
      <c r="H3" s="29" t="s">
        <v>33</v>
      </c>
      <c r="I3" s="29" t="s">
        <v>37</v>
      </c>
      <c r="J3" s="68" t="s">
        <v>110</v>
      </c>
      <c r="K3" s="113" t="s">
        <v>82</v>
      </c>
      <c r="L3" s="112" t="s">
        <v>83</v>
      </c>
      <c r="M3" s="112" t="s">
        <v>84</v>
      </c>
      <c r="N3" s="112" t="s">
        <v>85</v>
      </c>
      <c r="O3" s="26"/>
    </row>
    <row r="4" spans="1:15" s="4" customFormat="1" ht="15" customHeight="1">
      <c r="A4" s="8" t="s">
        <v>155</v>
      </c>
      <c r="B4" s="161"/>
      <c r="C4" s="162"/>
      <c r="D4" s="162"/>
      <c r="E4" s="28"/>
      <c r="F4" s="29"/>
      <c r="G4" s="29"/>
      <c r="H4" s="29"/>
      <c r="I4" s="29"/>
      <c r="J4" s="68"/>
      <c r="K4" s="113"/>
      <c r="L4" s="113"/>
      <c r="M4" s="113"/>
      <c r="N4" s="113"/>
      <c r="O4" s="26"/>
    </row>
    <row r="5" spans="1:22" s="4" customFormat="1" ht="15" customHeight="1">
      <c r="A5" s="9" t="s">
        <v>156</v>
      </c>
      <c r="B5" s="79">
        <v>1</v>
      </c>
      <c r="C5" s="10">
        <v>1</v>
      </c>
      <c r="D5" s="10">
        <v>1</v>
      </c>
      <c r="E5" s="10"/>
      <c r="F5" s="10"/>
      <c r="G5" s="10"/>
      <c r="H5" s="10"/>
      <c r="I5" s="10"/>
      <c r="J5" s="10"/>
      <c r="K5" s="139"/>
      <c r="L5" s="139"/>
      <c r="M5" s="139"/>
      <c r="N5" s="139"/>
      <c r="O5" s="2"/>
      <c r="P5" s="2"/>
      <c r="Q5" s="2"/>
      <c r="R5" s="2"/>
      <c r="S5" s="2"/>
      <c r="T5" s="2"/>
      <c r="U5" s="2"/>
      <c r="V5" s="2"/>
    </row>
    <row r="6" spans="1:15" s="4" customFormat="1" ht="15" customHeight="1">
      <c r="A6" s="8" t="s">
        <v>157</v>
      </c>
      <c r="B6" s="161"/>
      <c r="C6" s="6"/>
      <c r="D6" s="6"/>
      <c r="E6" s="6"/>
      <c r="F6" s="6"/>
      <c r="G6" s="6"/>
      <c r="H6" s="6"/>
      <c r="I6" s="6"/>
      <c r="J6" s="6"/>
      <c r="K6" s="142"/>
      <c r="L6" s="142"/>
      <c r="M6" s="142"/>
      <c r="N6" s="142"/>
      <c r="O6" s="45"/>
    </row>
    <row r="7" spans="1:14" ht="15" customHeight="1">
      <c r="A7" s="279"/>
      <c r="B7" s="163">
        <v>1</v>
      </c>
      <c r="C7" s="163">
        <v>1</v>
      </c>
      <c r="D7" s="158">
        <v>1</v>
      </c>
      <c r="E7" s="156"/>
      <c r="F7" s="156"/>
      <c r="G7" s="156"/>
      <c r="H7" s="156"/>
      <c r="I7" s="156"/>
      <c r="J7" s="12" t="s">
        <v>77</v>
      </c>
      <c r="K7" s="164">
        <v>600</v>
      </c>
      <c r="L7" s="164">
        <v>0</v>
      </c>
      <c r="M7" s="164">
        <f aca="true" t="shared" si="0" ref="M7:M12">K7-L7</f>
        <v>600</v>
      </c>
      <c r="N7" s="164">
        <v>250</v>
      </c>
    </row>
    <row r="8" spans="1:14" ht="15" customHeight="1">
      <c r="A8" s="279"/>
      <c r="B8" s="163">
        <v>1</v>
      </c>
      <c r="C8" s="163">
        <v>1</v>
      </c>
      <c r="D8" s="158">
        <v>1</v>
      </c>
      <c r="E8" s="156"/>
      <c r="F8" s="156"/>
      <c r="G8" s="156"/>
      <c r="H8" s="156"/>
      <c r="I8" s="156"/>
      <c r="J8" s="12" t="s">
        <v>77</v>
      </c>
      <c r="K8" s="164">
        <v>2000</v>
      </c>
      <c r="L8" s="164">
        <v>200</v>
      </c>
      <c r="M8" s="164">
        <f t="shared" si="0"/>
        <v>1800</v>
      </c>
      <c r="N8" s="164">
        <v>100</v>
      </c>
    </row>
    <row r="9" spans="1:14" ht="15" customHeight="1">
      <c r="A9" s="279"/>
      <c r="B9" s="163">
        <v>1</v>
      </c>
      <c r="C9" s="163">
        <v>1</v>
      </c>
      <c r="D9" s="12"/>
      <c r="E9" s="156"/>
      <c r="F9" s="156"/>
      <c r="G9" s="156"/>
      <c r="H9" s="156"/>
      <c r="I9" s="156"/>
      <c r="J9" s="12" t="s">
        <v>72</v>
      </c>
      <c r="K9" s="164">
        <v>1591.01</v>
      </c>
      <c r="L9" s="164">
        <v>1591.01</v>
      </c>
      <c r="M9" s="164">
        <f t="shared" si="0"/>
        <v>0</v>
      </c>
      <c r="N9" s="164">
        <v>0</v>
      </c>
    </row>
    <row r="10" spans="1:14" ht="15" customHeight="1">
      <c r="A10" s="279"/>
      <c r="B10" s="163">
        <v>1</v>
      </c>
      <c r="C10" s="163">
        <v>1</v>
      </c>
      <c r="D10" s="12"/>
      <c r="E10" s="158"/>
      <c r="F10" s="158"/>
      <c r="G10" s="158"/>
      <c r="H10" s="158"/>
      <c r="I10" s="69"/>
      <c r="J10" s="165" t="s">
        <v>86</v>
      </c>
      <c r="K10" s="164">
        <v>2500</v>
      </c>
      <c r="L10" s="164">
        <v>1400</v>
      </c>
      <c r="M10" s="164">
        <f t="shared" si="0"/>
        <v>1100</v>
      </c>
      <c r="N10" s="164">
        <v>1100</v>
      </c>
    </row>
    <row r="11" spans="1:14" ht="15" customHeight="1">
      <c r="A11" s="279"/>
      <c r="B11" s="163">
        <v>1</v>
      </c>
      <c r="C11" s="163">
        <v>1</v>
      </c>
      <c r="D11" s="12"/>
      <c r="E11" s="12"/>
      <c r="F11" s="12"/>
      <c r="G11" s="12"/>
      <c r="H11" s="12"/>
      <c r="I11" s="12"/>
      <c r="J11" s="12" t="s">
        <v>87</v>
      </c>
      <c r="K11" s="164">
        <v>1285.34</v>
      </c>
      <c r="L11" s="164">
        <v>1285.34</v>
      </c>
      <c r="M11" s="164">
        <f t="shared" si="0"/>
        <v>0</v>
      </c>
      <c r="N11" s="164">
        <v>0</v>
      </c>
    </row>
    <row r="12" spans="1:14" ht="15" customHeight="1">
      <c r="A12" s="279"/>
      <c r="B12" s="163">
        <v>1</v>
      </c>
      <c r="C12" s="163">
        <v>1</v>
      </c>
      <c r="D12" s="158">
        <v>1</v>
      </c>
      <c r="E12" s="156"/>
      <c r="F12" s="156"/>
      <c r="G12" s="156"/>
      <c r="H12" s="156"/>
      <c r="I12" s="156"/>
      <c r="J12" s="12" t="s">
        <v>91</v>
      </c>
      <c r="K12" s="164">
        <v>1621.08</v>
      </c>
      <c r="L12" s="164">
        <v>200</v>
      </c>
      <c r="M12" s="164">
        <f t="shared" si="0"/>
        <v>1421.08</v>
      </c>
      <c r="N12" s="164">
        <v>0</v>
      </c>
    </row>
    <row r="13" spans="1:14" ht="15" customHeight="1">
      <c r="A13" s="279"/>
      <c r="B13" s="163">
        <v>1</v>
      </c>
      <c r="C13" s="163">
        <v>1</v>
      </c>
      <c r="D13" s="12"/>
      <c r="E13" s="158"/>
      <c r="F13" s="158"/>
      <c r="G13" s="12"/>
      <c r="H13" s="158"/>
      <c r="I13" s="158"/>
      <c r="J13" s="12" t="s">
        <v>86</v>
      </c>
      <c r="K13" s="164">
        <v>1280</v>
      </c>
      <c r="L13" s="164">
        <v>1050</v>
      </c>
      <c r="M13" s="164">
        <v>230</v>
      </c>
      <c r="N13" s="164">
        <v>0</v>
      </c>
    </row>
    <row r="14" spans="1:14" ht="15" customHeight="1">
      <c r="A14" s="279"/>
      <c r="B14" s="163">
        <v>1</v>
      </c>
      <c r="C14" s="163">
        <v>1</v>
      </c>
      <c r="D14" s="158">
        <v>1</v>
      </c>
      <c r="E14" s="156"/>
      <c r="F14" s="156"/>
      <c r="G14" s="156"/>
      <c r="H14" s="156"/>
      <c r="I14" s="156"/>
      <c r="J14" s="12" t="s">
        <v>90</v>
      </c>
      <c r="K14" s="164">
        <v>1500</v>
      </c>
      <c r="L14" s="164">
        <v>0</v>
      </c>
      <c r="M14" s="164">
        <f>K14-L14</f>
        <v>1500</v>
      </c>
      <c r="N14" s="164">
        <v>1500</v>
      </c>
    </row>
    <row r="15" spans="1:14" ht="15" customHeight="1">
      <c r="A15" s="279"/>
      <c r="B15" s="163">
        <v>1</v>
      </c>
      <c r="C15" s="163">
        <v>1</v>
      </c>
      <c r="D15" s="12"/>
      <c r="E15" s="156"/>
      <c r="F15" s="156"/>
      <c r="G15" s="156"/>
      <c r="H15" s="156"/>
      <c r="I15" s="156"/>
      <c r="J15" s="12" t="s">
        <v>73</v>
      </c>
      <c r="K15" s="164">
        <v>387.82</v>
      </c>
      <c r="L15" s="164">
        <v>0</v>
      </c>
      <c r="M15" s="164">
        <f>K15-L15</f>
        <v>387.82</v>
      </c>
      <c r="N15" s="164">
        <v>387.82</v>
      </c>
    </row>
    <row r="16" spans="1:14" ht="15" customHeight="1">
      <c r="A16" s="279"/>
      <c r="B16" s="163">
        <v>1</v>
      </c>
      <c r="C16" s="163">
        <v>1</v>
      </c>
      <c r="D16" s="158">
        <v>1</v>
      </c>
      <c r="E16" s="156"/>
      <c r="F16" s="156"/>
      <c r="G16" s="156"/>
      <c r="H16" s="156"/>
      <c r="I16" s="156"/>
      <c r="J16" s="12" t="s">
        <v>74</v>
      </c>
      <c r="K16" s="164">
        <v>2500</v>
      </c>
      <c r="L16" s="164">
        <v>500</v>
      </c>
      <c r="M16" s="164">
        <f>K16-L16</f>
        <v>2000</v>
      </c>
      <c r="N16" s="164">
        <v>500</v>
      </c>
    </row>
    <row r="17" spans="1:14" ht="15" customHeight="1">
      <c r="A17" s="279"/>
      <c r="B17" s="163">
        <v>1</v>
      </c>
      <c r="C17" s="163">
        <v>1</v>
      </c>
      <c r="D17" s="12"/>
      <c r="E17" s="92"/>
      <c r="F17" s="92"/>
      <c r="G17" s="92"/>
      <c r="H17" s="92"/>
      <c r="I17" s="151"/>
      <c r="J17" s="12" t="s">
        <v>87</v>
      </c>
      <c r="K17" s="164">
        <v>1040.69</v>
      </c>
      <c r="L17" s="164">
        <v>1040.69</v>
      </c>
      <c r="M17" s="164">
        <f>K17-L17</f>
        <v>0</v>
      </c>
      <c r="N17" s="164">
        <v>0</v>
      </c>
    </row>
    <row r="18" spans="1:14" ht="15" customHeight="1">
      <c r="A18" s="279"/>
      <c r="B18" s="163">
        <v>1</v>
      </c>
      <c r="C18" s="163">
        <v>1</v>
      </c>
      <c r="D18" s="12"/>
      <c r="E18" s="156"/>
      <c r="F18" s="156"/>
      <c r="G18" s="156"/>
      <c r="H18" s="156"/>
      <c r="I18" s="156"/>
      <c r="J18" s="12" t="s">
        <v>79</v>
      </c>
      <c r="K18" s="164">
        <v>650</v>
      </c>
      <c r="L18" s="164">
        <v>430</v>
      </c>
      <c r="M18" s="164">
        <f>K18-L18</f>
        <v>220</v>
      </c>
      <c r="N18" s="164">
        <v>0</v>
      </c>
    </row>
    <row r="19" spans="1:14" ht="15" customHeight="1">
      <c r="A19" s="32" t="s">
        <v>4</v>
      </c>
      <c r="B19" s="79">
        <f>SUM(B7:B18)</f>
        <v>12</v>
      </c>
      <c r="C19" s="10">
        <f>SUM(C7:C18)</f>
        <v>12</v>
      </c>
      <c r="D19" s="10">
        <f>SUM(D7:D18)</f>
        <v>5</v>
      </c>
      <c r="E19" s="64"/>
      <c r="F19" s="64"/>
      <c r="G19" s="64"/>
      <c r="H19" s="64"/>
      <c r="I19" s="64"/>
      <c r="J19" s="10"/>
      <c r="K19" s="139">
        <f>SUM(K7:K18)</f>
        <v>16955.940000000002</v>
      </c>
      <c r="L19" s="139">
        <f>SUM(L7:L18)</f>
        <v>7697.040000000001</v>
      </c>
      <c r="M19" s="139">
        <f>SUM(M7:M18)</f>
        <v>9258.9</v>
      </c>
      <c r="N19" s="139">
        <f>SUM(N7:N18)</f>
        <v>3837.82</v>
      </c>
    </row>
    <row r="20" spans="1:15" ht="15" customHeight="1">
      <c r="A20" s="15" t="s">
        <v>159</v>
      </c>
      <c r="B20" s="166"/>
      <c r="C20" s="18"/>
      <c r="D20" s="18"/>
      <c r="E20" s="167"/>
      <c r="F20" s="167"/>
      <c r="G20" s="167"/>
      <c r="H20" s="167"/>
      <c r="I20" s="167"/>
      <c r="J20" s="18"/>
      <c r="K20" s="168"/>
      <c r="L20" s="168"/>
      <c r="M20" s="168"/>
      <c r="N20" s="168"/>
      <c r="O20" s="46"/>
    </row>
    <row r="21" spans="1:14" ht="15" customHeight="1">
      <c r="A21" s="32" t="s">
        <v>112</v>
      </c>
      <c r="B21" s="79">
        <v>1</v>
      </c>
      <c r="C21" s="10">
        <v>1</v>
      </c>
      <c r="D21" s="10">
        <v>1</v>
      </c>
      <c r="E21" s="64"/>
      <c r="F21" s="64"/>
      <c r="G21" s="64"/>
      <c r="H21" s="64"/>
      <c r="I21" s="64"/>
      <c r="J21" s="10"/>
      <c r="K21" s="139"/>
      <c r="L21" s="139"/>
      <c r="M21" s="139"/>
      <c r="N21" s="139"/>
    </row>
    <row r="22" spans="1:14" ht="15" customHeight="1">
      <c r="A22" s="15" t="s">
        <v>94</v>
      </c>
      <c r="B22" s="161"/>
      <c r="C22" s="6"/>
      <c r="D22" s="6"/>
      <c r="E22" s="169"/>
      <c r="F22" s="169"/>
      <c r="G22" s="169"/>
      <c r="H22" s="169"/>
      <c r="I22" s="169"/>
      <c r="J22" s="6"/>
      <c r="K22" s="142"/>
      <c r="L22" s="142"/>
      <c r="M22" s="142"/>
      <c r="N22" s="142"/>
    </row>
    <row r="23" spans="1:14" ht="15" customHeight="1">
      <c r="A23" s="279"/>
      <c r="B23" s="163">
        <v>1</v>
      </c>
      <c r="C23" s="158">
        <v>1</v>
      </c>
      <c r="D23" s="12"/>
      <c r="E23" s="156"/>
      <c r="F23" s="156"/>
      <c r="G23" s="156"/>
      <c r="H23" s="156"/>
      <c r="I23" s="156"/>
      <c r="J23" s="12" t="s">
        <v>77</v>
      </c>
      <c r="K23" s="164">
        <v>600</v>
      </c>
      <c r="L23" s="164">
        <v>600</v>
      </c>
      <c r="M23" s="164">
        <f>K23-L23</f>
        <v>0</v>
      </c>
      <c r="N23" s="164">
        <v>0</v>
      </c>
    </row>
    <row r="24" spans="1:15" s="20" customFormat="1" ht="15" customHeight="1">
      <c r="A24" s="279"/>
      <c r="B24" s="163">
        <v>1</v>
      </c>
      <c r="C24" s="158">
        <v>1</v>
      </c>
      <c r="D24" s="12"/>
      <c r="E24" s="156"/>
      <c r="F24" s="156"/>
      <c r="G24" s="156"/>
      <c r="H24" s="156"/>
      <c r="I24" s="156"/>
      <c r="J24" s="12" t="s">
        <v>77</v>
      </c>
      <c r="K24" s="164">
        <v>600</v>
      </c>
      <c r="L24" s="164">
        <v>600</v>
      </c>
      <c r="M24" s="164">
        <f>K24-L24</f>
        <v>0</v>
      </c>
      <c r="N24" s="164">
        <v>0</v>
      </c>
      <c r="O24" s="2"/>
    </row>
    <row r="25" spans="1:14" ht="15" customHeight="1">
      <c r="A25" s="32" t="s">
        <v>113</v>
      </c>
      <c r="B25" s="79">
        <f>SUM(B23:B24)</f>
        <v>2</v>
      </c>
      <c r="C25" s="10">
        <f>SUM(C23:C24)</f>
        <v>2</v>
      </c>
      <c r="D25" s="10">
        <v>1</v>
      </c>
      <c r="E25" s="65"/>
      <c r="F25" s="10"/>
      <c r="G25" s="10"/>
      <c r="H25" s="10"/>
      <c r="I25" s="10"/>
      <c r="J25" s="10"/>
      <c r="K25" s="139">
        <f>SUM(K23:K24)</f>
        <v>1200</v>
      </c>
      <c r="L25" s="139">
        <f>SUM(L23:L24)</f>
        <v>1200</v>
      </c>
      <c r="M25" s="139">
        <f>SUM(M23:M24)</f>
        <v>0</v>
      </c>
      <c r="N25" s="139">
        <f>SUM(N23:N24)</f>
        <v>0</v>
      </c>
    </row>
    <row r="26" spans="1:14" ht="15" customHeight="1">
      <c r="A26" s="15" t="s">
        <v>95</v>
      </c>
      <c r="B26" s="166"/>
      <c r="C26" s="18"/>
      <c r="D26" s="18"/>
      <c r="E26" s="170"/>
      <c r="F26" s="18"/>
      <c r="G26" s="18"/>
      <c r="H26" s="18"/>
      <c r="I26" s="18"/>
      <c r="J26" s="18"/>
      <c r="K26" s="168"/>
      <c r="L26" s="168"/>
      <c r="M26" s="168"/>
      <c r="N26" s="168"/>
    </row>
    <row r="27" spans="1:14" ht="15" customHeight="1">
      <c r="A27" s="279"/>
      <c r="B27" s="163">
        <v>1</v>
      </c>
      <c r="C27" s="12">
        <v>1</v>
      </c>
      <c r="D27" s="158">
        <v>1</v>
      </c>
      <c r="E27" s="156"/>
      <c r="F27" s="156"/>
      <c r="G27" s="156"/>
      <c r="H27" s="156"/>
      <c r="I27" s="156"/>
      <c r="J27" s="12" t="s">
        <v>77</v>
      </c>
      <c r="K27" s="164">
        <v>566.84</v>
      </c>
      <c r="L27" s="164">
        <v>100</v>
      </c>
      <c r="M27" s="164">
        <f>K27-L27</f>
        <v>466.84000000000003</v>
      </c>
      <c r="N27" s="164">
        <v>200</v>
      </c>
    </row>
    <row r="28" spans="1:14" ht="15" customHeight="1">
      <c r="A28" s="32" t="s">
        <v>39</v>
      </c>
      <c r="B28" s="79">
        <v>1</v>
      </c>
      <c r="C28" s="10">
        <v>1</v>
      </c>
      <c r="D28" s="10">
        <v>1</v>
      </c>
      <c r="E28" s="65"/>
      <c r="F28" s="10"/>
      <c r="G28" s="10"/>
      <c r="H28" s="10"/>
      <c r="I28" s="10"/>
      <c r="J28" s="10"/>
      <c r="K28" s="139">
        <f>K27</f>
        <v>566.84</v>
      </c>
      <c r="L28" s="139">
        <f>L27</f>
        <v>100</v>
      </c>
      <c r="M28" s="139">
        <f>M27</f>
        <v>466.84000000000003</v>
      </c>
      <c r="N28" s="139">
        <f>N27</f>
        <v>200</v>
      </c>
    </row>
    <row r="29" spans="1:14" ht="15" customHeight="1">
      <c r="A29" s="15" t="s">
        <v>96</v>
      </c>
      <c r="B29" s="18"/>
      <c r="C29" s="18"/>
      <c r="D29" s="18"/>
      <c r="E29" s="170"/>
      <c r="F29" s="18"/>
      <c r="G29" s="18"/>
      <c r="H29" s="18"/>
      <c r="I29" s="18"/>
      <c r="J29" s="18"/>
      <c r="K29" s="168"/>
      <c r="L29" s="168"/>
      <c r="M29" s="168"/>
      <c r="N29" s="168"/>
    </row>
    <row r="30" spans="1:14" ht="15" customHeight="1">
      <c r="A30" s="279"/>
      <c r="B30" s="158">
        <v>1</v>
      </c>
      <c r="C30" s="158">
        <v>1</v>
      </c>
      <c r="D30" s="12"/>
      <c r="E30" s="70"/>
      <c r="F30" s="157"/>
      <c r="G30" s="12"/>
      <c r="H30" s="12"/>
      <c r="I30" s="12"/>
      <c r="J30" s="12" t="s">
        <v>78</v>
      </c>
      <c r="K30" s="164">
        <v>1852.41</v>
      </c>
      <c r="L30" s="164">
        <v>0</v>
      </c>
      <c r="M30" s="164">
        <f>K30-L30</f>
        <v>1852.41</v>
      </c>
      <c r="N30" s="164">
        <v>500</v>
      </c>
    </row>
    <row r="31" spans="1:14" ht="15" customHeight="1">
      <c r="A31" s="279"/>
      <c r="B31" s="163">
        <v>1</v>
      </c>
      <c r="C31" s="163">
        <v>1</v>
      </c>
      <c r="D31" s="158">
        <v>1</v>
      </c>
      <c r="E31" s="69"/>
      <c r="F31" s="21"/>
      <c r="G31" s="12"/>
      <c r="H31" s="12"/>
      <c r="I31" s="12"/>
      <c r="J31" s="12" t="s">
        <v>89</v>
      </c>
      <c r="K31" s="164">
        <v>300</v>
      </c>
      <c r="L31" s="164">
        <v>300</v>
      </c>
      <c r="M31" s="164">
        <f>K31-L31</f>
        <v>0</v>
      </c>
      <c r="N31" s="164">
        <v>0</v>
      </c>
    </row>
    <row r="32" spans="1:14" ht="15" customHeight="1">
      <c r="A32" s="279"/>
      <c r="B32" s="163">
        <v>1</v>
      </c>
      <c r="C32" s="163">
        <v>1</v>
      </c>
      <c r="D32" s="12"/>
      <c r="E32" s="69"/>
      <c r="F32" s="21"/>
      <c r="G32" s="12"/>
      <c r="H32" s="12"/>
      <c r="I32" s="12"/>
      <c r="J32" s="12" t="s">
        <v>76</v>
      </c>
      <c r="K32" s="164">
        <v>2000</v>
      </c>
      <c r="L32" s="164">
        <v>480</v>
      </c>
      <c r="M32" s="164">
        <v>1520</v>
      </c>
      <c r="N32" s="164">
        <v>0</v>
      </c>
    </row>
    <row r="33" spans="1:14" ht="15" customHeight="1">
      <c r="A33" s="279"/>
      <c r="B33" s="163">
        <v>1</v>
      </c>
      <c r="C33" s="163">
        <v>1</v>
      </c>
      <c r="D33" s="158">
        <v>1</v>
      </c>
      <c r="E33" s="70"/>
      <c r="F33" s="21"/>
      <c r="G33" s="12"/>
      <c r="H33" s="12"/>
      <c r="I33" s="12"/>
      <c r="J33" s="12" t="s">
        <v>77</v>
      </c>
      <c r="K33" s="164">
        <v>2000</v>
      </c>
      <c r="L33" s="164">
        <v>500</v>
      </c>
      <c r="M33" s="164">
        <v>1500</v>
      </c>
      <c r="N33" s="164">
        <v>0</v>
      </c>
    </row>
    <row r="34" spans="1:14" ht="15" customHeight="1">
      <c r="A34" s="279"/>
      <c r="B34" s="163">
        <v>1</v>
      </c>
      <c r="C34" s="163">
        <v>1</v>
      </c>
      <c r="D34" s="158">
        <v>1</v>
      </c>
      <c r="E34" s="69"/>
      <c r="F34" s="21"/>
      <c r="G34" s="12"/>
      <c r="H34" s="12"/>
      <c r="I34" s="12"/>
      <c r="J34" s="12" t="s">
        <v>88</v>
      </c>
      <c r="K34" s="164">
        <v>691</v>
      </c>
      <c r="L34" s="164">
        <v>50</v>
      </c>
      <c r="M34" s="164">
        <v>641</v>
      </c>
      <c r="N34" s="164">
        <v>0</v>
      </c>
    </row>
    <row r="35" spans="1:14" ht="15" customHeight="1">
      <c r="A35" s="279"/>
      <c r="B35" s="163">
        <v>1</v>
      </c>
      <c r="C35" s="163">
        <v>1</v>
      </c>
      <c r="D35" s="12"/>
      <c r="E35" s="70"/>
      <c r="F35" s="157"/>
      <c r="G35" s="12"/>
      <c r="H35" s="12"/>
      <c r="I35" s="12"/>
      <c r="J35" s="12" t="s">
        <v>80</v>
      </c>
      <c r="K35" s="164">
        <v>1476.97</v>
      </c>
      <c r="L35" s="164">
        <v>0</v>
      </c>
      <c r="M35" s="164">
        <f>K35-L35</f>
        <v>1476.97</v>
      </c>
      <c r="N35" s="164">
        <v>300</v>
      </c>
    </row>
    <row r="36" spans="1:14" ht="15" customHeight="1">
      <c r="A36" s="279"/>
      <c r="B36" s="163">
        <v>1</v>
      </c>
      <c r="C36" s="163">
        <v>1</v>
      </c>
      <c r="D36" s="158">
        <v>1</v>
      </c>
      <c r="E36" s="92"/>
      <c r="F36" s="92"/>
      <c r="G36" s="92"/>
      <c r="H36" s="92"/>
      <c r="I36" s="151"/>
      <c r="J36" s="12" t="s">
        <v>75</v>
      </c>
      <c r="K36" s="164">
        <v>2000</v>
      </c>
      <c r="L36" s="164">
        <v>0</v>
      </c>
      <c r="M36" s="164">
        <f>K36-L36</f>
        <v>2000</v>
      </c>
      <c r="N36" s="164">
        <v>480</v>
      </c>
    </row>
    <row r="37" spans="1:14" ht="15" customHeight="1">
      <c r="A37" s="279"/>
      <c r="B37" s="158">
        <v>1</v>
      </c>
      <c r="C37" s="158">
        <v>1</v>
      </c>
      <c r="D37" s="158">
        <v>1</v>
      </c>
      <c r="E37" s="12"/>
      <c r="F37" s="12"/>
      <c r="G37" s="12"/>
      <c r="H37" s="12"/>
      <c r="I37" s="12"/>
      <c r="J37" s="12" t="s">
        <v>80</v>
      </c>
      <c r="K37" s="164">
        <v>2000</v>
      </c>
      <c r="L37" s="164">
        <v>80</v>
      </c>
      <c r="M37" s="164">
        <v>1920</v>
      </c>
      <c r="N37" s="164">
        <v>160</v>
      </c>
    </row>
    <row r="38" spans="1:14" ht="15" customHeight="1">
      <c r="A38" s="32" t="s">
        <v>160</v>
      </c>
      <c r="B38" s="10">
        <f>SUM(B30:B37)</f>
        <v>8</v>
      </c>
      <c r="C38" s="10">
        <f>SUM(C30:C37)</f>
        <v>8</v>
      </c>
      <c r="D38" s="10">
        <f>SUM(D30:D37)</f>
        <v>5</v>
      </c>
      <c r="E38" s="74"/>
      <c r="F38" s="74"/>
      <c r="G38" s="74"/>
      <c r="H38" s="74"/>
      <c r="I38" s="47"/>
      <c r="J38" s="10"/>
      <c r="K38" s="139">
        <f>SUM(K30:K37)</f>
        <v>12320.38</v>
      </c>
      <c r="L38" s="139">
        <f>SUM(L30:L37)</f>
        <v>1410</v>
      </c>
      <c r="M38" s="139">
        <f>SUM(M30:M37)</f>
        <v>10910.380000000001</v>
      </c>
      <c r="N38" s="139">
        <f>SUM(N30:N37)</f>
        <v>1440</v>
      </c>
    </row>
    <row r="39" spans="1:14" ht="15" customHeight="1">
      <c r="A39" s="15" t="s">
        <v>97</v>
      </c>
      <c r="B39" s="6"/>
      <c r="C39" s="6"/>
      <c r="D39" s="6"/>
      <c r="E39" s="28"/>
      <c r="F39" s="28"/>
      <c r="G39" s="28"/>
      <c r="H39" s="28"/>
      <c r="I39" s="36"/>
      <c r="J39" s="6"/>
      <c r="K39" s="142"/>
      <c r="L39" s="142"/>
      <c r="M39" s="142"/>
      <c r="N39" s="142"/>
    </row>
    <row r="40" spans="1:14" ht="15" customHeight="1">
      <c r="A40" s="279"/>
      <c r="B40" s="163">
        <v>1</v>
      </c>
      <c r="C40" s="12">
        <v>1</v>
      </c>
      <c r="D40" s="158">
        <v>1</v>
      </c>
      <c r="E40" s="69"/>
      <c r="F40" s="21"/>
      <c r="G40" s="12"/>
      <c r="H40" s="12"/>
      <c r="I40" s="12"/>
      <c r="J40" s="12" t="s">
        <v>75</v>
      </c>
      <c r="K40" s="164">
        <v>1442</v>
      </c>
      <c r="L40" s="164">
        <v>350</v>
      </c>
      <c r="M40" s="164">
        <f>K40-L40</f>
        <v>1092</v>
      </c>
      <c r="N40" s="164">
        <v>0</v>
      </c>
    </row>
    <row r="41" spans="1:14" ht="15" customHeight="1">
      <c r="A41" s="32" t="s">
        <v>118</v>
      </c>
      <c r="B41" s="79">
        <f>SUM(B40:B40)</f>
        <v>1</v>
      </c>
      <c r="C41" s="10">
        <f>SUM(C40:C40)</f>
        <v>1</v>
      </c>
      <c r="D41" s="10">
        <v>2</v>
      </c>
      <c r="E41" s="63"/>
      <c r="F41" s="71"/>
      <c r="G41" s="10"/>
      <c r="H41" s="10"/>
      <c r="I41" s="10"/>
      <c r="J41" s="10"/>
      <c r="K41" s="139">
        <f>K40</f>
        <v>1442</v>
      </c>
      <c r="L41" s="139">
        <f>L40</f>
        <v>350</v>
      </c>
      <c r="M41" s="139">
        <f>M40</f>
        <v>1092</v>
      </c>
      <c r="N41" s="139">
        <f>N40</f>
        <v>0</v>
      </c>
    </row>
    <row r="42" spans="1:14" ht="15" customHeight="1">
      <c r="A42" s="15" t="s">
        <v>98</v>
      </c>
      <c r="B42" s="166"/>
      <c r="C42" s="18"/>
      <c r="D42" s="18"/>
      <c r="E42" s="72"/>
      <c r="F42" s="73"/>
      <c r="G42" s="18"/>
      <c r="H42" s="18"/>
      <c r="I42" s="18"/>
      <c r="J42" s="18"/>
      <c r="K42" s="168"/>
      <c r="L42" s="168"/>
      <c r="M42" s="168"/>
      <c r="N42" s="168"/>
    </row>
    <row r="43" spans="1:14" ht="15" customHeight="1">
      <c r="A43" s="279"/>
      <c r="B43" s="163">
        <v>1</v>
      </c>
      <c r="C43" s="163">
        <v>1</v>
      </c>
      <c r="D43" s="158">
        <v>1</v>
      </c>
      <c r="E43" s="92"/>
      <c r="F43" s="92"/>
      <c r="G43" s="92"/>
      <c r="H43" s="92"/>
      <c r="I43" s="151"/>
      <c r="J43" s="12" t="s">
        <v>80</v>
      </c>
      <c r="K43" s="171">
        <v>2000</v>
      </c>
      <c r="L43" s="171">
        <v>240</v>
      </c>
      <c r="M43" s="171">
        <v>1760</v>
      </c>
      <c r="N43" s="171">
        <v>0</v>
      </c>
    </row>
    <row r="44" spans="1:14" ht="15" customHeight="1">
      <c r="A44" s="279"/>
      <c r="B44" s="163">
        <v>1</v>
      </c>
      <c r="C44" s="163">
        <v>1</v>
      </c>
      <c r="D44" s="158">
        <v>1</v>
      </c>
      <c r="E44" s="70"/>
      <c r="F44" s="22"/>
      <c r="G44" s="13"/>
      <c r="H44" s="13"/>
      <c r="I44" s="13"/>
      <c r="J44" s="12" t="s">
        <v>92</v>
      </c>
      <c r="K44" s="171">
        <v>1014.91</v>
      </c>
      <c r="L44" s="171">
        <v>200</v>
      </c>
      <c r="M44" s="171">
        <f>K44-L44</f>
        <v>814.91</v>
      </c>
      <c r="N44" s="171">
        <v>814.91</v>
      </c>
    </row>
    <row r="45" spans="1:14" ht="15" customHeight="1">
      <c r="A45" s="279"/>
      <c r="B45" s="163">
        <v>1</v>
      </c>
      <c r="C45" s="163">
        <v>1</v>
      </c>
      <c r="D45" s="158">
        <v>1</v>
      </c>
      <c r="E45" s="12"/>
      <c r="F45" s="12"/>
      <c r="G45" s="12"/>
      <c r="H45" s="12"/>
      <c r="I45" s="12"/>
      <c r="J45" s="12" t="s">
        <v>77</v>
      </c>
      <c r="K45" s="171">
        <v>2000</v>
      </c>
      <c r="L45" s="171">
        <v>0</v>
      </c>
      <c r="M45" s="171">
        <f>K45-L45</f>
        <v>2000</v>
      </c>
      <c r="N45" s="171">
        <v>600</v>
      </c>
    </row>
    <row r="46" spans="1:14" s="75" customFormat="1" ht="15" customHeight="1">
      <c r="A46" s="32" t="s">
        <v>119</v>
      </c>
      <c r="B46" s="79">
        <f>SUM(B43:B45)</f>
        <v>3</v>
      </c>
      <c r="C46" s="10">
        <f>SUM(C43:C45)</f>
        <v>3</v>
      </c>
      <c r="D46" s="10">
        <v>7</v>
      </c>
      <c r="E46" s="74"/>
      <c r="F46" s="74"/>
      <c r="G46" s="74"/>
      <c r="H46" s="74"/>
      <c r="I46" s="47"/>
      <c r="J46" s="10"/>
      <c r="K46" s="115">
        <f>SUM(K43:K45)</f>
        <v>5014.91</v>
      </c>
      <c r="L46" s="115">
        <f>SUM(L43:L45)</f>
        <v>440</v>
      </c>
      <c r="M46" s="115">
        <f>SUM(M43:M45)</f>
        <v>4574.91</v>
      </c>
      <c r="N46" s="115">
        <f>SUM(N43:N45)</f>
        <v>1414.9099999999999</v>
      </c>
    </row>
    <row r="47" spans="1:14" s="50" customFormat="1" ht="15" customHeight="1">
      <c r="A47" s="34" t="s">
        <v>120</v>
      </c>
      <c r="B47" s="80">
        <f>B19+B21+B25+B28+B38+B41+B46</f>
        <v>28</v>
      </c>
      <c r="C47" s="14">
        <f>C19+C21+C25+C28+C38+C41+C46</f>
        <v>28</v>
      </c>
      <c r="D47" s="14">
        <f>D19+D21+D25+D28+D38+D41+D46</f>
        <v>22</v>
      </c>
      <c r="E47" s="76"/>
      <c r="F47" s="77"/>
      <c r="G47" s="14"/>
      <c r="H47" s="14"/>
      <c r="I47" s="14"/>
      <c r="J47" s="14"/>
      <c r="K47" s="116">
        <f>K19+K25+K28+K38+K41+K46</f>
        <v>37500.07000000001</v>
      </c>
      <c r="L47" s="116">
        <f>L19+L25+L28+L38+L41+L46</f>
        <v>11197.04</v>
      </c>
      <c r="M47" s="116">
        <f>M19+M25+M28+M38+M41+M46</f>
        <v>26303.030000000002</v>
      </c>
      <c r="N47" s="116">
        <f>N19+N25+N28+N38+N41+N46</f>
        <v>6892.73</v>
      </c>
    </row>
    <row r="48" spans="1:9" ht="14.25">
      <c r="A48" s="5"/>
      <c r="E48" s="23"/>
      <c r="F48" s="24"/>
      <c r="G48" s="5"/>
      <c r="H48" s="5"/>
      <c r="I48" s="5"/>
    </row>
    <row r="49" spans="1:9" ht="14.25">
      <c r="A49" s="5"/>
      <c r="E49" s="23"/>
      <c r="F49" s="24"/>
      <c r="G49" s="5"/>
      <c r="H49" s="5"/>
      <c r="I49" s="5"/>
    </row>
    <row r="50" spans="1:9" ht="14.25">
      <c r="A50" s="5"/>
      <c r="E50" s="23"/>
      <c r="F50" s="24"/>
      <c r="G50" s="5"/>
      <c r="H50" s="5"/>
      <c r="I50" s="5"/>
    </row>
    <row r="51" spans="1:9" ht="14.25">
      <c r="A51" s="5"/>
      <c r="E51" s="23"/>
      <c r="F51" s="24"/>
      <c r="G51" s="5"/>
      <c r="H51" s="5"/>
      <c r="I51" s="5"/>
    </row>
    <row r="52" spans="1:9" ht="14.25">
      <c r="A52" s="5"/>
      <c r="E52" s="23"/>
      <c r="F52" s="24"/>
      <c r="G52" s="5"/>
      <c r="H52" s="5"/>
      <c r="I52" s="5"/>
    </row>
    <row r="53" spans="1:9" ht="14.25">
      <c r="A53" s="5"/>
      <c r="E53" s="23"/>
      <c r="F53" s="24"/>
      <c r="G53" s="5"/>
      <c r="H53" s="5"/>
      <c r="I53" s="5"/>
    </row>
    <row r="54" spans="1:9" ht="14.25">
      <c r="A54" s="5"/>
      <c r="E54" s="23"/>
      <c r="F54" s="24"/>
      <c r="G54" s="5"/>
      <c r="H54" s="5"/>
      <c r="I54" s="5"/>
    </row>
    <row r="55" spans="1:9" ht="14.25">
      <c r="A55" s="5"/>
      <c r="E55" s="23"/>
      <c r="F55" s="24"/>
      <c r="G55" s="5"/>
      <c r="H55" s="5"/>
      <c r="I55" s="5"/>
    </row>
    <row r="56" spans="1:9" ht="14.25">
      <c r="A56" s="5"/>
      <c r="E56" s="23"/>
      <c r="F56" s="24"/>
      <c r="G56" s="5"/>
      <c r="H56" s="5"/>
      <c r="I56" s="5"/>
    </row>
    <row r="57" spans="1:9" ht="14.25">
      <c r="A57" s="5"/>
      <c r="E57" s="23"/>
      <c r="F57" s="24"/>
      <c r="G57" s="5"/>
      <c r="H57" s="5"/>
      <c r="I57" s="5"/>
    </row>
    <row r="58" spans="1:9" ht="14.25">
      <c r="A58" s="5"/>
      <c r="E58" s="23"/>
      <c r="F58" s="24"/>
      <c r="G58" s="5"/>
      <c r="H58" s="5"/>
      <c r="I58" s="5"/>
    </row>
    <row r="59" spans="1:9" ht="14.25">
      <c r="A59" s="5"/>
      <c r="E59" s="23"/>
      <c r="F59" s="24"/>
      <c r="G59" s="5"/>
      <c r="H59" s="5"/>
      <c r="I59" s="5"/>
    </row>
    <row r="60" spans="1:9" ht="14.25">
      <c r="A60" s="5"/>
      <c r="E60" s="23"/>
      <c r="F60" s="24"/>
      <c r="G60" s="5"/>
      <c r="H60" s="5"/>
      <c r="I60" s="5"/>
    </row>
    <row r="61" spans="1:9" ht="14.25">
      <c r="A61" s="5"/>
      <c r="E61" s="23"/>
      <c r="F61" s="24"/>
      <c r="G61" s="5"/>
      <c r="H61" s="5"/>
      <c r="I61" s="5"/>
    </row>
    <row r="62" spans="1:9" ht="14.25">
      <c r="A62" s="5"/>
      <c r="E62" s="23"/>
      <c r="F62" s="24"/>
      <c r="G62" s="5"/>
      <c r="H62" s="5"/>
      <c r="I62" s="5"/>
    </row>
    <row r="63" spans="1:9" ht="14.25">
      <c r="A63" s="5"/>
      <c r="E63" s="23"/>
      <c r="F63" s="24"/>
      <c r="G63" s="5"/>
      <c r="H63" s="5"/>
      <c r="I63" s="5"/>
    </row>
    <row r="64" spans="1:9" ht="14.25">
      <c r="A64" s="5"/>
      <c r="E64" s="23"/>
      <c r="F64" s="24"/>
      <c r="G64" s="5"/>
      <c r="H64" s="5"/>
      <c r="I64" s="5"/>
    </row>
    <row r="65" spans="1:9" ht="14.25">
      <c r="A65" s="5"/>
      <c r="E65" s="23"/>
      <c r="F65" s="24"/>
      <c r="G65" s="5"/>
      <c r="H65" s="5"/>
      <c r="I65" s="5"/>
    </row>
    <row r="66" spans="1:9" ht="14.25">
      <c r="A66" s="5"/>
      <c r="E66" s="23"/>
      <c r="F66" s="24"/>
      <c r="G66" s="5"/>
      <c r="H66" s="5"/>
      <c r="I66" s="5"/>
    </row>
    <row r="67" spans="1:9" ht="14.25">
      <c r="A67" s="5"/>
      <c r="E67" s="23"/>
      <c r="F67" s="24"/>
      <c r="G67" s="5"/>
      <c r="H67" s="5"/>
      <c r="I67" s="5"/>
    </row>
    <row r="68" spans="1:9" ht="14.25">
      <c r="A68" s="5"/>
      <c r="E68" s="23"/>
      <c r="F68" s="24"/>
      <c r="G68" s="5"/>
      <c r="H68" s="5"/>
      <c r="I68" s="5"/>
    </row>
    <row r="69" spans="1:9" ht="14.25">
      <c r="A69" s="5"/>
      <c r="E69" s="23"/>
      <c r="F69" s="24"/>
      <c r="G69" s="5"/>
      <c r="H69" s="5"/>
      <c r="I69" s="5"/>
    </row>
    <row r="70" spans="1:9" ht="14.25">
      <c r="A70" s="5"/>
      <c r="E70" s="23"/>
      <c r="F70" s="24"/>
      <c r="G70" s="5"/>
      <c r="H70" s="5"/>
      <c r="I70" s="5"/>
    </row>
    <row r="71" spans="1:9" ht="14.25">
      <c r="A71" s="5"/>
      <c r="E71" s="23"/>
      <c r="F71" s="24"/>
      <c r="G71" s="5"/>
      <c r="H71" s="5"/>
      <c r="I71" s="5"/>
    </row>
    <row r="72" spans="1:9" ht="14.25">
      <c r="A72" s="5"/>
      <c r="E72" s="23"/>
      <c r="F72" s="24"/>
      <c r="G72" s="5"/>
      <c r="H72" s="5"/>
      <c r="I72" s="5"/>
    </row>
    <row r="73" spans="1:9" ht="14.25">
      <c r="A73" s="5"/>
      <c r="E73" s="23"/>
      <c r="F73" s="24"/>
      <c r="G73" s="5"/>
      <c r="H73" s="5"/>
      <c r="I73" s="5"/>
    </row>
    <row r="74" spans="1:10" ht="15">
      <c r="A74" s="5"/>
      <c r="E74" s="39"/>
      <c r="F74" s="25"/>
      <c r="G74" s="40"/>
      <c r="H74" s="40"/>
      <c r="I74" s="40"/>
      <c r="J74" s="4"/>
    </row>
    <row r="75" spans="1:10" ht="12.75">
      <c r="A75" s="5"/>
      <c r="E75" s="38"/>
      <c r="F75" s="38"/>
      <c r="G75" s="38"/>
      <c r="H75" s="38"/>
      <c r="I75" s="38"/>
      <c r="J75" s="4"/>
    </row>
    <row r="76" spans="1:10" ht="12.75">
      <c r="A76" s="5"/>
      <c r="E76" s="41"/>
      <c r="F76" s="41"/>
      <c r="G76" s="41"/>
      <c r="H76" s="41"/>
      <c r="I76" s="42"/>
      <c r="J76" s="4"/>
    </row>
    <row r="77" spans="1:10" ht="12.75">
      <c r="A77" s="5"/>
      <c r="E77" s="38"/>
      <c r="F77" s="38"/>
      <c r="G77" s="38"/>
      <c r="H77" s="38"/>
      <c r="I77" s="38"/>
      <c r="J77" s="4"/>
    </row>
    <row r="78" spans="1:10" ht="12.75">
      <c r="A78" s="5"/>
      <c r="E78" s="38"/>
      <c r="F78" s="38"/>
      <c r="G78" s="38"/>
      <c r="H78" s="38"/>
      <c r="I78" s="38"/>
      <c r="J78" s="4"/>
    </row>
    <row r="79" spans="1:10" ht="12.75">
      <c r="A79" s="5"/>
      <c r="E79" s="38"/>
      <c r="F79" s="38"/>
      <c r="G79" s="38"/>
      <c r="H79" s="38"/>
      <c r="I79" s="38"/>
      <c r="J79" s="4"/>
    </row>
    <row r="80" spans="1:10" ht="12.75">
      <c r="A80" s="5"/>
      <c r="E80" s="38"/>
      <c r="F80" s="38"/>
      <c r="G80" s="38"/>
      <c r="H80" s="38"/>
      <c r="I80" s="38"/>
      <c r="J80" s="4"/>
    </row>
    <row r="81" spans="1:9" ht="12.75">
      <c r="A81" s="5"/>
      <c r="E81" s="5"/>
      <c r="F81" s="5"/>
      <c r="G81" s="5"/>
      <c r="H81" s="5"/>
      <c r="I81" s="5"/>
    </row>
    <row r="82" spans="1:9" ht="12.75">
      <c r="A82" s="5"/>
      <c r="E82" s="5"/>
      <c r="F82" s="5"/>
      <c r="G82" s="5"/>
      <c r="H82" s="5"/>
      <c r="I82" s="5"/>
    </row>
    <row r="83" spans="1:9" ht="12.75">
      <c r="A83" s="5"/>
      <c r="E83" s="5"/>
      <c r="F83" s="5"/>
      <c r="G83" s="5"/>
      <c r="H83" s="5"/>
      <c r="I83" s="5"/>
    </row>
    <row r="84" spans="1:9" ht="12.75">
      <c r="A84" s="5"/>
      <c r="E84" s="5"/>
      <c r="F84" s="5"/>
      <c r="G84" s="5"/>
      <c r="H84" s="5"/>
      <c r="I84" s="5"/>
    </row>
    <row r="85" spans="1:9" ht="12.75">
      <c r="A85" s="5"/>
      <c r="E85" s="5"/>
      <c r="F85" s="5"/>
      <c r="G85" s="5"/>
      <c r="H85" s="5"/>
      <c r="I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</sheetData>
  <mergeCells count="2">
    <mergeCell ref="A1:O1"/>
    <mergeCell ref="A2:O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DW149"/>
  <sheetViews>
    <sheetView tabSelected="1" workbookViewId="0" topLeftCell="A1">
      <selection activeCell="A135" sqref="A135:A145"/>
    </sheetView>
  </sheetViews>
  <sheetFormatPr defaultColWidth="9.140625" defaultRowHeight="12.75"/>
  <cols>
    <col min="1" max="1" width="40.8515625" style="82" customWidth="1"/>
    <col min="2" max="2" width="15.7109375" style="82" customWidth="1"/>
    <col min="3" max="3" width="7.140625" style="82" customWidth="1"/>
    <col min="4" max="4" width="5.421875" style="82" customWidth="1"/>
    <col min="5" max="5" width="8.421875" style="82" customWidth="1"/>
    <col min="6" max="6" width="10.00390625" style="82" customWidth="1"/>
    <col min="7" max="7" width="9.00390625" style="82" customWidth="1"/>
    <col min="8" max="8" width="14.8515625" style="127" bestFit="1" customWidth="1"/>
    <col min="9" max="9" width="15.57421875" style="132" customWidth="1"/>
    <col min="10" max="10" width="15.8515625" style="133" customWidth="1"/>
    <col min="11" max="11" width="15.8515625" style="132" customWidth="1"/>
    <col min="12" max="12" width="20.421875" style="127" customWidth="1"/>
    <col min="13" max="13" width="15.140625" style="127" customWidth="1"/>
    <col min="14" max="14" width="27.140625" style="127" customWidth="1"/>
    <col min="15" max="15" width="16.421875" style="82" hidden="1" customWidth="1"/>
    <col min="16" max="16" width="20.7109375" style="82" customWidth="1"/>
    <col min="17" max="17" width="14.00390625" style="82" customWidth="1"/>
    <col min="18" max="16384" width="9.140625" style="82" customWidth="1"/>
  </cols>
  <sheetData>
    <row r="1" spans="1:21" ht="52.5" customHeight="1">
      <c r="A1" s="290" t="s">
        <v>153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81"/>
      <c r="P1" s="152" t="s">
        <v>117</v>
      </c>
      <c r="Q1" s="152"/>
      <c r="R1" s="152"/>
      <c r="S1" s="152"/>
      <c r="T1" s="152"/>
      <c r="U1" s="152"/>
    </row>
    <row r="2" spans="1:15" s="84" customFormat="1" ht="69.75" customHeight="1">
      <c r="A2" s="291" t="s">
        <v>161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83"/>
    </row>
    <row r="3" spans="1:15" ht="135">
      <c r="A3" s="28" t="s">
        <v>30</v>
      </c>
      <c r="B3" s="28" t="s">
        <v>35</v>
      </c>
      <c r="C3" s="28" t="s">
        <v>99</v>
      </c>
      <c r="D3" s="28" t="s">
        <v>100</v>
      </c>
      <c r="E3" s="28" t="s">
        <v>32</v>
      </c>
      <c r="F3" s="36" t="s">
        <v>33</v>
      </c>
      <c r="G3" s="36" t="s">
        <v>37</v>
      </c>
      <c r="H3" s="36" t="s">
        <v>164</v>
      </c>
      <c r="I3" s="36" t="s">
        <v>28</v>
      </c>
      <c r="J3" s="36" t="s">
        <v>29</v>
      </c>
      <c r="K3" s="36" t="s">
        <v>135</v>
      </c>
      <c r="L3" s="36" t="s">
        <v>154</v>
      </c>
      <c r="M3" s="36" t="s">
        <v>40</v>
      </c>
      <c r="N3" s="36" t="s">
        <v>41</v>
      </c>
      <c r="O3" s="81"/>
    </row>
    <row r="4" spans="1:15" s="84" customFormat="1" ht="15" customHeight="1">
      <c r="A4" s="30" t="s">
        <v>155</v>
      </c>
      <c r="B4" s="90"/>
      <c r="C4" s="28"/>
      <c r="D4" s="28"/>
      <c r="E4" s="28"/>
      <c r="F4" s="28"/>
      <c r="G4" s="28"/>
      <c r="H4" s="122"/>
      <c r="I4" s="128"/>
      <c r="J4" s="128"/>
      <c r="K4" s="128"/>
      <c r="L4" s="118"/>
      <c r="M4" s="118"/>
      <c r="N4" s="118"/>
      <c r="O4" s="172"/>
    </row>
    <row r="5" spans="1:17" s="178" customFormat="1" ht="15" customHeight="1">
      <c r="A5" s="288"/>
      <c r="B5" s="92">
        <v>1</v>
      </c>
      <c r="C5" s="92"/>
      <c r="D5" s="92">
        <v>1</v>
      </c>
      <c r="E5" s="92"/>
      <c r="F5" s="92">
        <v>1</v>
      </c>
      <c r="G5" s="92">
        <v>1972</v>
      </c>
      <c r="H5" s="174"/>
      <c r="I5" s="175">
        <v>314.5</v>
      </c>
      <c r="J5" s="175"/>
      <c r="K5" s="175"/>
      <c r="L5" s="174"/>
      <c r="M5" s="175"/>
      <c r="N5" s="175">
        <f>SUM(H5:M5)</f>
        <v>314.5</v>
      </c>
      <c r="O5" s="176"/>
      <c r="P5" s="177"/>
      <c r="Q5" s="177"/>
    </row>
    <row r="6" spans="1:17" s="178" customFormat="1" ht="15" customHeight="1">
      <c r="A6" s="288"/>
      <c r="B6" s="92">
        <v>1</v>
      </c>
      <c r="C6" s="92">
        <v>1</v>
      </c>
      <c r="D6" s="92"/>
      <c r="E6" s="92"/>
      <c r="F6" s="179">
        <v>1</v>
      </c>
      <c r="G6" s="92">
        <v>1982</v>
      </c>
      <c r="H6" s="174"/>
      <c r="I6" s="175"/>
      <c r="J6" s="175">
        <f>(1028.6+503.18)</f>
        <v>1531.78</v>
      </c>
      <c r="K6" s="175"/>
      <c r="L6" s="174"/>
      <c r="M6" s="175"/>
      <c r="N6" s="175">
        <f>SUM(H6:M6)</f>
        <v>1531.78</v>
      </c>
      <c r="O6" s="176"/>
      <c r="P6" s="177"/>
      <c r="Q6" s="177"/>
    </row>
    <row r="7" spans="1:17" s="178" customFormat="1" ht="15" customHeight="1">
      <c r="A7" s="288"/>
      <c r="B7" s="92">
        <v>1</v>
      </c>
      <c r="C7" s="92">
        <v>1</v>
      </c>
      <c r="D7" s="92"/>
      <c r="E7" s="92">
        <v>1</v>
      </c>
      <c r="F7" s="92"/>
      <c r="G7" s="92">
        <v>1958</v>
      </c>
      <c r="H7" s="174"/>
      <c r="I7" s="175">
        <v>148</v>
      </c>
      <c r="J7" s="175"/>
      <c r="K7" s="175"/>
      <c r="L7" s="174"/>
      <c r="M7" s="175"/>
      <c r="N7" s="175">
        <f>SUM(H7:M7)</f>
        <v>148</v>
      </c>
      <c r="O7" s="176"/>
      <c r="P7" s="177"/>
      <c r="Q7" s="177"/>
    </row>
    <row r="8" spans="1:17" s="178" customFormat="1" ht="15" customHeight="1">
      <c r="A8" s="288"/>
      <c r="B8" s="92">
        <v>1</v>
      </c>
      <c r="C8" s="92">
        <v>1</v>
      </c>
      <c r="D8" s="92"/>
      <c r="E8" s="92">
        <v>1</v>
      </c>
      <c r="F8" s="92"/>
      <c r="G8" s="92">
        <v>1952</v>
      </c>
      <c r="H8" s="174"/>
      <c r="I8" s="175"/>
      <c r="J8" s="175">
        <v>636.4</v>
      </c>
      <c r="K8" s="180"/>
      <c r="L8" s="174"/>
      <c r="M8" s="175"/>
      <c r="N8" s="175">
        <f>SUM(H8:M8)</f>
        <v>636.4</v>
      </c>
      <c r="O8" s="176"/>
      <c r="P8" s="177"/>
      <c r="Q8" s="177"/>
    </row>
    <row r="9" spans="1:17" s="178" customFormat="1" ht="15" customHeight="1">
      <c r="A9" s="173"/>
      <c r="B9" s="92"/>
      <c r="C9" s="92"/>
      <c r="D9" s="92"/>
      <c r="E9" s="92"/>
      <c r="F9" s="92"/>
      <c r="G9" s="92"/>
      <c r="H9" s="174"/>
      <c r="I9" s="175"/>
      <c r="J9" s="175"/>
      <c r="K9" s="175">
        <v>2081.97</v>
      </c>
      <c r="L9" s="174"/>
      <c r="M9" s="175"/>
      <c r="N9" s="175">
        <f>SUM(H9:M9)</f>
        <v>2081.97</v>
      </c>
      <c r="O9" s="176"/>
      <c r="P9" s="177"/>
      <c r="Q9" s="177"/>
    </row>
    <row r="10" spans="1:17" s="178" customFormat="1" ht="15" customHeight="1">
      <c r="A10" s="85" t="s">
        <v>156</v>
      </c>
      <c r="B10" s="74">
        <f>SUM(B5:B8)</f>
        <v>4</v>
      </c>
      <c r="C10" s="74">
        <f>SUM(C5:C8)</f>
        <v>3</v>
      </c>
      <c r="D10" s="74">
        <f>SUM(D5:D8)</f>
        <v>1</v>
      </c>
      <c r="E10" s="74">
        <f>SUM(E5:E8)</f>
        <v>2</v>
      </c>
      <c r="F10" s="74">
        <f>SUM(F5:F8)</f>
        <v>2</v>
      </c>
      <c r="G10" s="74"/>
      <c r="H10" s="119"/>
      <c r="I10" s="120">
        <f>SUM(I5:I8)</f>
        <v>462.5</v>
      </c>
      <c r="J10" s="120">
        <f>SUM(J5:J8)</f>
        <v>2168.18</v>
      </c>
      <c r="K10" s="120">
        <f>K9</f>
        <v>2081.97</v>
      </c>
      <c r="L10" s="119"/>
      <c r="M10" s="120"/>
      <c r="N10" s="120">
        <f>SUM(N5:N9)</f>
        <v>4712.65</v>
      </c>
      <c r="O10" s="176"/>
      <c r="P10" s="181"/>
      <c r="Q10" s="181"/>
    </row>
    <row r="11" spans="1:15" s="178" customFormat="1" ht="15" customHeight="1">
      <c r="A11" s="86" t="s">
        <v>157</v>
      </c>
      <c r="B11" s="48"/>
      <c r="C11" s="28"/>
      <c r="D11" s="28"/>
      <c r="E11" s="28"/>
      <c r="F11" s="36"/>
      <c r="G11" s="36"/>
      <c r="H11" s="118"/>
      <c r="I11" s="128"/>
      <c r="J11" s="128"/>
      <c r="K11" s="128"/>
      <c r="L11" s="118"/>
      <c r="M11" s="118"/>
      <c r="N11" s="118"/>
      <c r="O11" s="182"/>
    </row>
    <row r="12" spans="1:15" s="178" customFormat="1" ht="15" customHeight="1">
      <c r="A12" s="288"/>
      <c r="B12" s="182">
        <v>1</v>
      </c>
      <c r="C12" s="92"/>
      <c r="D12" s="92">
        <v>1</v>
      </c>
      <c r="E12" s="92"/>
      <c r="F12" s="92">
        <v>1</v>
      </c>
      <c r="G12" s="92">
        <v>1982</v>
      </c>
      <c r="H12" s="183">
        <v>3952</v>
      </c>
      <c r="I12" s="175"/>
      <c r="J12" s="175"/>
      <c r="K12" s="175"/>
      <c r="L12" s="184"/>
      <c r="M12" s="184"/>
      <c r="N12" s="175">
        <f aca="true" t="shared" si="0" ref="N12:N43">SUM(H12:M12)</f>
        <v>3952</v>
      </c>
      <c r="O12" s="92"/>
    </row>
    <row r="13" spans="1:15" s="178" customFormat="1" ht="15" customHeight="1">
      <c r="A13" s="288"/>
      <c r="B13" s="182">
        <v>1</v>
      </c>
      <c r="C13" s="92"/>
      <c r="D13" s="92">
        <v>1</v>
      </c>
      <c r="E13" s="92">
        <v>1</v>
      </c>
      <c r="F13" s="92"/>
      <c r="G13" s="92">
        <v>1968</v>
      </c>
      <c r="H13" s="183"/>
      <c r="I13" s="175">
        <v>66.6</v>
      </c>
      <c r="J13" s="175"/>
      <c r="K13" s="175"/>
      <c r="L13" s="184"/>
      <c r="M13" s="184"/>
      <c r="N13" s="175">
        <f t="shared" si="0"/>
        <v>66.6</v>
      </c>
      <c r="O13" s="185"/>
    </row>
    <row r="14" spans="1:15" s="178" customFormat="1" ht="15" customHeight="1">
      <c r="A14" s="288"/>
      <c r="B14" s="182">
        <v>1</v>
      </c>
      <c r="C14" s="92"/>
      <c r="D14" s="92">
        <v>1</v>
      </c>
      <c r="E14" s="92">
        <v>1</v>
      </c>
      <c r="F14" s="92"/>
      <c r="G14" s="92">
        <v>1982</v>
      </c>
      <c r="H14" s="183">
        <v>77</v>
      </c>
      <c r="I14" s="175"/>
      <c r="J14" s="175"/>
      <c r="K14" s="175"/>
      <c r="L14" s="184"/>
      <c r="M14" s="184"/>
      <c r="N14" s="175">
        <f t="shared" si="0"/>
        <v>77</v>
      </c>
      <c r="O14" s="185"/>
    </row>
    <row r="15" spans="1:15" s="178" customFormat="1" ht="15" customHeight="1">
      <c r="A15" s="288"/>
      <c r="B15" s="182">
        <v>1</v>
      </c>
      <c r="C15" s="92"/>
      <c r="D15" s="92">
        <v>1</v>
      </c>
      <c r="E15" s="92">
        <v>1</v>
      </c>
      <c r="F15" s="92"/>
      <c r="G15" s="92">
        <v>1982</v>
      </c>
      <c r="H15" s="183"/>
      <c r="I15" s="175">
        <v>2349.5</v>
      </c>
      <c r="J15" s="175"/>
      <c r="K15" s="175"/>
      <c r="L15" s="184"/>
      <c r="M15" s="184"/>
      <c r="N15" s="175">
        <f t="shared" si="0"/>
        <v>2349.5</v>
      </c>
      <c r="O15" s="185"/>
    </row>
    <row r="16" spans="1:15" s="178" customFormat="1" ht="15" customHeight="1">
      <c r="A16" s="288"/>
      <c r="B16" s="182">
        <v>1</v>
      </c>
      <c r="C16" s="92">
        <v>1</v>
      </c>
      <c r="D16" s="92"/>
      <c r="E16" s="92">
        <v>1</v>
      </c>
      <c r="F16" s="92"/>
      <c r="G16" s="92">
        <v>1986</v>
      </c>
      <c r="H16" s="183">
        <v>1232</v>
      </c>
      <c r="I16" s="175"/>
      <c r="J16" s="175"/>
      <c r="K16" s="175"/>
      <c r="L16" s="174"/>
      <c r="M16" s="184"/>
      <c r="N16" s="175">
        <f t="shared" si="0"/>
        <v>1232</v>
      </c>
      <c r="O16" s="92"/>
    </row>
    <row r="17" spans="1:15" s="178" customFormat="1" ht="15" customHeight="1">
      <c r="A17" s="288"/>
      <c r="B17" s="182">
        <v>1</v>
      </c>
      <c r="C17" s="92">
        <v>1</v>
      </c>
      <c r="D17" s="92"/>
      <c r="E17" s="92">
        <v>1</v>
      </c>
      <c r="F17" s="92"/>
      <c r="G17" s="92">
        <v>1963</v>
      </c>
      <c r="H17" s="183">
        <v>167</v>
      </c>
      <c r="I17" s="175">
        <v>1837</v>
      </c>
      <c r="J17" s="175"/>
      <c r="K17" s="175"/>
      <c r="L17" s="174"/>
      <c r="M17" s="184"/>
      <c r="N17" s="175">
        <f t="shared" si="0"/>
        <v>2004</v>
      </c>
      <c r="O17" s="92"/>
    </row>
    <row r="18" spans="1:15" s="178" customFormat="1" ht="15" customHeight="1">
      <c r="A18" s="288"/>
      <c r="B18" s="182">
        <v>1</v>
      </c>
      <c r="C18" s="92">
        <v>1</v>
      </c>
      <c r="D18" s="92"/>
      <c r="E18" s="92"/>
      <c r="F18" s="92">
        <v>1</v>
      </c>
      <c r="G18" s="92">
        <v>1957</v>
      </c>
      <c r="H18" s="183">
        <v>5068</v>
      </c>
      <c r="I18" s="175"/>
      <c r="J18" s="175"/>
      <c r="K18" s="175"/>
      <c r="L18" s="174"/>
      <c r="M18" s="184"/>
      <c r="N18" s="175">
        <f t="shared" si="0"/>
        <v>5068</v>
      </c>
      <c r="O18" s="92"/>
    </row>
    <row r="19" spans="1:15" s="178" customFormat="1" ht="15" customHeight="1">
      <c r="A19" s="288"/>
      <c r="B19" s="182">
        <v>1</v>
      </c>
      <c r="C19" s="92"/>
      <c r="D19" s="92">
        <v>1</v>
      </c>
      <c r="E19" s="92">
        <v>1</v>
      </c>
      <c r="F19" s="92"/>
      <c r="G19" s="92">
        <v>1973</v>
      </c>
      <c r="H19" s="183">
        <v>205</v>
      </c>
      <c r="I19" s="175">
        <v>3940</v>
      </c>
      <c r="J19" s="175"/>
      <c r="K19" s="175"/>
      <c r="L19" s="174"/>
      <c r="M19" s="184"/>
      <c r="N19" s="175">
        <f t="shared" si="0"/>
        <v>4145</v>
      </c>
      <c r="O19" s="92"/>
    </row>
    <row r="20" spans="1:15" s="178" customFormat="1" ht="15" customHeight="1">
      <c r="A20" s="288"/>
      <c r="B20" s="182">
        <v>1</v>
      </c>
      <c r="C20" s="92">
        <v>1</v>
      </c>
      <c r="D20" s="92"/>
      <c r="E20" s="92">
        <v>1</v>
      </c>
      <c r="F20" s="92"/>
      <c r="G20" s="92">
        <v>1948</v>
      </c>
      <c r="H20" s="183">
        <v>6269</v>
      </c>
      <c r="I20" s="175"/>
      <c r="J20" s="175"/>
      <c r="K20" s="175"/>
      <c r="L20" s="174"/>
      <c r="M20" s="184"/>
      <c r="N20" s="175">
        <f t="shared" si="0"/>
        <v>6269</v>
      </c>
      <c r="O20" s="92"/>
    </row>
    <row r="21" spans="1:15" s="178" customFormat="1" ht="15" customHeight="1">
      <c r="A21" s="288"/>
      <c r="B21" s="182">
        <v>1</v>
      </c>
      <c r="C21" s="92"/>
      <c r="D21" s="92">
        <v>1</v>
      </c>
      <c r="E21" s="92">
        <v>1</v>
      </c>
      <c r="F21" s="92"/>
      <c r="G21" s="92">
        <v>1984</v>
      </c>
      <c r="H21" s="183">
        <v>1979</v>
      </c>
      <c r="I21" s="175"/>
      <c r="J21" s="175"/>
      <c r="K21" s="175"/>
      <c r="L21" s="174"/>
      <c r="M21" s="184"/>
      <c r="N21" s="175">
        <f t="shared" si="0"/>
        <v>1979</v>
      </c>
      <c r="O21" s="92"/>
    </row>
    <row r="22" spans="1:15" s="178" customFormat="1" ht="15" customHeight="1">
      <c r="A22" s="288"/>
      <c r="B22" s="182">
        <v>1</v>
      </c>
      <c r="C22" s="92"/>
      <c r="D22" s="92">
        <v>1</v>
      </c>
      <c r="E22" s="92">
        <v>1</v>
      </c>
      <c r="F22" s="92"/>
      <c r="G22" s="92">
        <v>1971</v>
      </c>
      <c r="H22" s="183">
        <v>437</v>
      </c>
      <c r="I22" s="175"/>
      <c r="J22" s="175"/>
      <c r="K22" s="175"/>
      <c r="L22" s="174"/>
      <c r="M22" s="184"/>
      <c r="N22" s="175">
        <f t="shared" si="0"/>
        <v>437</v>
      </c>
      <c r="O22" s="92"/>
    </row>
    <row r="23" spans="1:16" s="178" customFormat="1" ht="15" customHeight="1">
      <c r="A23" s="288"/>
      <c r="B23" s="182">
        <v>1</v>
      </c>
      <c r="C23" s="92">
        <v>1</v>
      </c>
      <c r="D23" s="92"/>
      <c r="E23" s="92">
        <v>1</v>
      </c>
      <c r="F23" s="92"/>
      <c r="G23" s="92">
        <v>1962</v>
      </c>
      <c r="H23" s="183">
        <v>4865</v>
      </c>
      <c r="I23" s="175"/>
      <c r="J23" s="175"/>
      <c r="K23" s="175"/>
      <c r="L23" s="174"/>
      <c r="M23" s="184"/>
      <c r="N23" s="175">
        <f t="shared" si="0"/>
        <v>4865</v>
      </c>
      <c r="O23" s="92"/>
      <c r="P23" s="177"/>
    </row>
    <row r="24" spans="1:16" s="178" customFormat="1" ht="15" customHeight="1">
      <c r="A24" s="288"/>
      <c r="B24" s="182">
        <v>1</v>
      </c>
      <c r="C24" s="92"/>
      <c r="D24" s="92">
        <v>1</v>
      </c>
      <c r="E24" s="92">
        <v>1</v>
      </c>
      <c r="F24" s="92"/>
      <c r="G24" s="92">
        <v>1959</v>
      </c>
      <c r="H24" s="183">
        <v>2587</v>
      </c>
      <c r="I24" s="175">
        <v>1195</v>
      </c>
      <c r="J24" s="175"/>
      <c r="K24" s="175"/>
      <c r="L24" s="174"/>
      <c r="M24" s="184"/>
      <c r="N24" s="175">
        <f t="shared" si="0"/>
        <v>3782</v>
      </c>
      <c r="O24" s="92"/>
      <c r="P24" s="177"/>
    </row>
    <row r="25" spans="1:16" s="178" customFormat="1" ht="15" customHeight="1">
      <c r="A25" s="288"/>
      <c r="B25" s="182">
        <v>1</v>
      </c>
      <c r="C25" s="151">
        <v>1</v>
      </c>
      <c r="D25" s="151"/>
      <c r="E25" s="151">
        <v>1</v>
      </c>
      <c r="F25" s="151"/>
      <c r="G25" s="92">
        <v>1963</v>
      </c>
      <c r="H25" s="183">
        <v>2115</v>
      </c>
      <c r="I25" s="175"/>
      <c r="J25" s="175"/>
      <c r="K25" s="175"/>
      <c r="L25" s="174"/>
      <c r="M25" s="184"/>
      <c r="N25" s="175">
        <f t="shared" si="0"/>
        <v>2115</v>
      </c>
      <c r="O25" s="92"/>
      <c r="P25" s="177"/>
    </row>
    <row r="26" spans="1:16" s="178" customFormat="1" ht="15" customHeight="1">
      <c r="A26" s="288"/>
      <c r="B26" s="182">
        <v>1</v>
      </c>
      <c r="C26" s="92">
        <v>1</v>
      </c>
      <c r="D26" s="92"/>
      <c r="E26" s="92">
        <v>1</v>
      </c>
      <c r="F26" s="92"/>
      <c r="G26" s="92">
        <v>1961</v>
      </c>
      <c r="H26" s="183">
        <v>899</v>
      </c>
      <c r="I26" s="175"/>
      <c r="J26" s="175"/>
      <c r="K26" s="175"/>
      <c r="L26" s="184"/>
      <c r="M26" s="184"/>
      <c r="N26" s="175">
        <f t="shared" si="0"/>
        <v>899</v>
      </c>
      <c r="O26" s="92"/>
      <c r="P26" s="177"/>
    </row>
    <row r="27" spans="1:16" s="178" customFormat="1" ht="15" customHeight="1">
      <c r="A27" s="288"/>
      <c r="B27" s="182">
        <v>1</v>
      </c>
      <c r="C27" s="92"/>
      <c r="D27" s="92">
        <v>1</v>
      </c>
      <c r="E27" s="92">
        <v>1</v>
      </c>
      <c r="F27" s="92"/>
      <c r="G27" s="92">
        <v>1954</v>
      </c>
      <c r="H27" s="183">
        <v>144</v>
      </c>
      <c r="I27" s="175"/>
      <c r="J27" s="175"/>
      <c r="K27" s="175"/>
      <c r="L27" s="184"/>
      <c r="M27" s="184"/>
      <c r="N27" s="175">
        <f t="shared" si="0"/>
        <v>144</v>
      </c>
      <c r="O27" s="92"/>
      <c r="P27" s="177"/>
    </row>
    <row r="28" spans="1:16" s="178" customFormat="1" ht="15" customHeight="1">
      <c r="A28" s="288"/>
      <c r="B28" s="182">
        <v>1</v>
      </c>
      <c r="C28" s="92"/>
      <c r="D28" s="92">
        <v>1</v>
      </c>
      <c r="E28" s="92">
        <v>1</v>
      </c>
      <c r="F28" s="92"/>
      <c r="G28" s="92">
        <v>1949</v>
      </c>
      <c r="H28" s="184">
        <v>1114</v>
      </c>
      <c r="I28" s="175"/>
      <c r="J28" s="175"/>
      <c r="K28" s="175"/>
      <c r="L28" s="184"/>
      <c r="M28" s="184"/>
      <c r="N28" s="175">
        <f t="shared" si="0"/>
        <v>1114</v>
      </c>
      <c r="O28" s="92"/>
      <c r="P28" s="177"/>
    </row>
    <row r="29" spans="1:16" s="178" customFormat="1" ht="15" customHeight="1">
      <c r="A29" s="288"/>
      <c r="B29" s="182">
        <v>1</v>
      </c>
      <c r="C29" s="92"/>
      <c r="D29" s="92">
        <v>1</v>
      </c>
      <c r="E29" s="92"/>
      <c r="F29" s="92">
        <v>1</v>
      </c>
      <c r="G29" s="92">
        <v>1972</v>
      </c>
      <c r="H29" s="184"/>
      <c r="I29" s="175">
        <v>414.4</v>
      </c>
      <c r="J29" s="175"/>
      <c r="K29" s="175"/>
      <c r="L29" s="184"/>
      <c r="M29" s="184"/>
      <c r="N29" s="175">
        <v>414</v>
      </c>
      <c r="O29" s="92"/>
      <c r="P29" s="177"/>
    </row>
    <row r="30" spans="1:16" s="178" customFormat="1" ht="15" customHeight="1">
      <c r="A30" s="288"/>
      <c r="B30" s="182">
        <v>1</v>
      </c>
      <c r="C30" s="92">
        <v>1</v>
      </c>
      <c r="D30" s="92"/>
      <c r="E30" s="92">
        <v>1</v>
      </c>
      <c r="F30" s="92"/>
      <c r="G30" s="92">
        <v>1950</v>
      </c>
      <c r="H30" s="183">
        <v>6593</v>
      </c>
      <c r="I30" s="175"/>
      <c r="J30" s="175"/>
      <c r="K30" s="175"/>
      <c r="L30" s="184"/>
      <c r="M30" s="184"/>
      <c r="N30" s="175">
        <f t="shared" si="0"/>
        <v>6593</v>
      </c>
      <c r="O30" s="92"/>
      <c r="P30" s="177"/>
    </row>
    <row r="31" spans="1:16" s="178" customFormat="1" ht="15" customHeight="1">
      <c r="A31" s="288"/>
      <c r="B31" s="182">
        <v>1</v>
      </c>
      <c r="C31" s="92">
        <v>1</v>
      </c>
      <c r="D31" s="92"/>
      <c r="E31" s="92">
        <v>1</v>
      </c>
      <c r="F31" s="92"/>
      <c r="G31" s="92">
        <v>1953</v>
      </c>
      <c r="H31" s="183">
        <v>2536</v>
      </c>
      <c r="I31" s="175"/>
      <c r="J31" s="175"/>
      <c r="K31" s="175"/>
      <c r="L31" s="184"/>
      <c r="M31" s="184"/>
      <c r="N31" s="175">
        <f t="shared" si="0"/>
        <v>2536</v>
      </c>
      <c r="O31" s="92"/>
      <c r="P31" s="177"/>
    </row>
    <row r="32" spans="1:16" s="178" customFormat="1" ht="15" customHeight="1">
      <c r="A32" s="288"/>
      <c r="B32" s="182">
        <v>1</v>
      </c>
      <c r="C32" s="92"/>
      <c r="D32" s="92">
        <v>1</v>
      </c>
      <c r="E32" s="92"/>
      <c r="F32" s="92">
        <v>1</v>
      </c>
      <c r="G32" s="92">
        <v>1980</v>
      </c>
      <c r="H32" s="183"/>
      <c r="I32" s="175">
        <v>3840</v>
      </c>
      <c r="J32" s="175"/>
      <c r="K32" s="175"/>
      <c r="L32" s="184"/>
      <c r="M32" s="184"/>
      <c r="N32" s="175">
        <f t="shared" si="0"/>
        <v>3840</v>
      </c>
      <c r="O32" s="92"/>
      <c r="P32" s="177"/>
    </row>
    <row r="33" spans="1:16" s="178" customFormat="1" ht="15" customHeight="1">
      <c r="A33" s="288"/>
      <c r="B33" s="182">
        <v>1</v>
      </c>
      <c r="C33" s="92"/>
      <c r="D33" s="92">
        <v>1</v>
      </c>
      <c r="E33" s="92"/>
      <c r="F33" s="92">
        <v>1</v>
      </c>
      <c r="G33" s="92">
        <v>1982</v>
      </c>
      <c r="H33" s="183"/>
      <c r="I33" s="175">
        <v>510.6</v>
      </c>
      <c r="J33" s="175">
        <v>803.64</v>
      </c>
      <c r="K33" s="175"/>
      <c r="L33" s="184"/>
      <c r="M33" s="184"/>
      <c r="N33" s="175">
        <f t="shared" si="0"/>
        <v>1314.24</v>
      </c>
      <c r="O33" s="92"/>
      <c r="P33" s="177">
        <v>1365</v>
      </c>
    </row>
    <row r="34" spans="1:16" s="178" customFormat="1" ht="15" customHeight="1">
      <c r="A34" s="288"/>
      <c r="B34" s="182">
        <v>1</v>
      </c>
      <c r="C34" s="92"/>
      <c r="D34" s="92">
        <v>1</v>
      </c>
      <c r="E34" s="92">
        <v>1</v>
      </c>
      <c r="F34" s="92"/>
      <c r="G34" s="92">
        <v>1983</v>
      </c>
      <c r="H34" s="183"/>
      <c r="I34" s="175">
        <v>1551</v>
      </c>
      <c r="J34" s="175"/>
      <c r="K34" s="175"/>
      <c r="L34" s="184"/>
      <c r="M34" s="184"/>
      <c r="N34" s="175">
        <f t="shared" si="0"/>
        <v>1551</v>
      </c>
      <c r="O34" s="92"/>
      <c r="P34" s="177"/>
    </row>
    <row r="35" spans="1:14" s="84" customFormat="1" ht="15">
      <c r="A35" s="288"/>
      <c r="B35" s="182">
        <v>1</v>
      </c>
      <c r="C35" s="83"/>
      <c r="D35" s="83">
        <v>1</v>
      </c>
      <c r="E35" s="92">
        <v>1</v>
      </c>
      <c r="F35" s="83"/>
      <c r="G35" s="92">
        <v>1986</v>
      </c>
      <c r="H35" s="186"/>
      <c r="I35" s="187">
        <v>163</v>
      </c>
      <c r="J35" s="175"/>
      <c r="K35" s="187"/>
      <c r="L35" s="186"/>
      <c r="M35" s="186"/>
      <c r="N35" s="175">
        <f t="shared" si="0"/>
        <v>163</v>
      </c>
    </row>
    <row r="36" spans="1:16" s="178" customFormat="1" ht="15" customHeight="1">
      <c r="A36" s="288"/>
      <c r="B36" s="182">
        <v>1</v>
      </c>
      <c r="C36" s="92">
        <v>1</v>
      </c>
      <c r="D36" s="92"/>
      <c r="E36" s="92">
        <v>1</v>
      </c>
      <c r="F36" s="92"/>
      <c r="G36" s="92">
        <v>1948</v>
      </c>
      <c r="H36" s="183">
        <v>777</v>
      </c>
      <c r="I36" s="175"/>
      <c r="J36" s="175"/>
      <c r="K36" s="175"/>
      <c r="L36" s="184"/>
      <c r="M36" s="184"/>
      <c r="N36" s="175">
        <f t="shared" si="0"/>
        <v>777</v>
      </c>
      <c r="O36" s="92"/>
      <c r="P36" s="177"/>
    </row>
    <row r="37" spans="1:16" s="178" customFormat="1" ht="15" customHeight="1">
      <c r="A37" s="288"/>
      <c r="B37" s="182">
        <v>1</v>
      </c>
      <c r="C37" s="92"/>
      <c r="D37" s="92">
        <v>1</v>
      </c>
      <c r="E37" s="92">
        <v>1</v>
      </c>
      <c r="F37" s="92"/>
      <c r="G37" s="92">
        <v>1977</v>
      </c>
      <c r="H37" s="183">
        <v>296</v>
      </c>
      <c r="I37" s="175">
        <v>630</v>
      </c>
      <c r="J37" s="175"/>
      <c r="K37" s="175"/>
      <c r="L37" s="184"/>
      <c r="M37" s="184"/>
      <c r="N37" s="175">
        <f t="shared" si="0"/>
        <v>926</v>
      </c>
      <c r="O37" s="92"/>
      <c r="P37" s="177"/>
    </row>
    <row r="38" spans="1:16" s="178" customFormat="1" ht="15" customHeight="1">
      <c r="A38" s="288"/>
      <c r="B38" s="182">
        <v>1</v>
      </c>
      <c r="C38" s="92">
        <v>1</v>
      </c>
      <c r="D38" s="92"/>
      <c r="E38" s="92"/>
      <c r="F38" s="92">
        <v>1</v>
      </c>
      <c r="G38" s="92">
        <v>1991</v>
      </c>
      <c r="H38" s="183"/>
      <c r="I38" s="175">
        <v>1731.6</v>
      </c>
      <c r="J38" s="175"/>
      <c r="K38" s="175"/>
      <c r="L38" s="184"/>
      <c r="M38" s="184"/>
      <c r="N38" s="175">
        <f t="shared" si="0"/>
        <v>1731.6</v>
      </c>
      <c r="O38" s="92"/>
      <c r="P38" s="177"/>
    </row>
    <row r="39" spans="1:16" s="178" customFormat="1" ht="15" customHeight="1">
      <c r="A39" s="288"/>
      <c r="B39" s="182">
        <v>1</v>
      </c>
      <c r="C39" s="92"/>
      <c r="D39" s="92">
        <v>1</v>
      </c>
      <c r="E39" s="92">
        <v>1</v>
      </c>
      <c r="F39" s="92"/>
      <c r="G39" s="92">
        <v>1945</v>
      </c>
      <c r="H39" s="183">
        <v>2182</v>
      </c>
      <c r="I39" s="175"/>
      <c r="J39" s="175"/>
      <c r="K39" s="175"/>
      <c r="L39" s="184"/>
      <c r="M39" s="184"/>
      <c r="N39" s="175">
        <f t="shared" si="0"/>
        <v>2182</v>
      </c>
      <c r="O39" s="92"/>
      <c r="P39" s="177"/>
    </row>
    <row r="40" spans="1:16" s="178" customFormat="1" ht="15" customHeight="1">
      <c r="A40" s="288"/>
      <c r="B40" s="182">
        <v>1</v>
      </c>
      <c r="C40" s="92"/>
      <c r="D40" s="92">
        <v>1</v>
      </c>
      <c r="E40" s="92"/>
      <c r="F40" s="92">
        <v>1</v>
      </c>
      <c r="G40" s="92">
        <v>1968</v>
      </c>
      <c r="H40" s="183"/>
      <c r="I40" s="175">
        <v>1873</v>
      </c>
      <c r="J40" s="175"/>
      <c r="K40" s="175"/>
      <c r="L40" s="184"/>
      <c r="M40" s="184"/>
      <c r="N40" s="175">
        <f t="shared" si="0"/>
        <v>1873</v>
      </c>
      <c r="O40" s="92"/>
      <c r="P40" s="177"/>
    </row>
    <row r="41" spans="1:16" s="178" customFormat="1" ht="15" customHeight="1">
      <c r="A41" s="288"/>
      <c r="B41" s="182">
        <v>1</v>
      </c>
      <c r="C41" s="92">
        <v>1</v>
      </c>
      <c r="D41" s="92"/>
      <c r="E41" s="92">
        <v>1</v>
      </c>
      <c r="F41" s="92"/>
      <c r="G41" s="92">
        <v>1968</v>
      </c>
      <c r="H41" s="183">
        <v>355</v>
      </c>
      <c r="I41" s="175">
        <v>266</v>
      </c>
      <c r="J41" s="175"/>
      <c r="K41" s="175"/>
      <c r="L41" s="184"/>
      <c r="M41" s="184"/>
      <c r="N41" s="175">
        <f t="shared" si="0"/>
        <v>621</v>
      </c>
      <c r="O41" s="92"/>
      <c r="P41" s="177"/>
    </row>
    <row r="42" spans="1:16" s="178" customFormat="1" ht="15" customHeight="1">
      <c r="A42" s="288"/>
      <c r="B42" s="182">
        <v>1</v>
      </c>
      <c r="C42" s="92">
        <v>1</v>
      </c>
      <c r="D42" s="92"/>
      <c r="E42" s="92">
        <v>1</v>
      </c>
      <c r="F42" s="92"/>
      <c r="G42" s="92">
        <v>1986</v>
      </c>
      <c r="H42" s="183">
        <v>1223</v>
      </c>
      <c r="I42" s="175"/>
      <c r="J42" s="175"/>
      <c r="K42" s="175"/>
      <c r="L42" s="184"/>
      <c r="M42" s="184"/>
      <c r="N42" s="175">
        <f t="shared" si="0"/>
        <v>1223</v>
      </c>
      <c r="O42" s="92"/>
      <c r="P42" s="177"/>
    </row>
    <row r="43" spans="1:16" s="178" customFormat="1" ht="15" customHeight="1">
      <c r="A43" s="288"/>
      <c r="B43" s="182">
        <v>1</v>
      </c>
      <c r="C43" s="92"/>
      <c r="D43" s="92">
        <v>1</v>
      </c>
      <c r="E43" s="92"/>
      <c r="F43" s="92">
        <v>1</v>
      </c>
      <c r="G43" s="92">
        <v>1986</v>
      </c>
      <c r="H43" s="183">
        <v>3615</v>
      </c>
      <c r="I43" s="175"/>
      <c r="J43" s="175"/>
      <c r="K43" s="175"/>
      <c r="L43" s="184"/>
      <c r="M43" s="184"/>
      <c r="N43" s="175">
        <f t="shared" si="0"/>
        <v>3615</v>
      </c>
      <c r="O43" s="92"/>
      <c r="P43" s="177"/>
    </row>
    <row r="44" spans="1:16" s="178" customFormat="1" ht="15" customHeight="1">
      <c r="A44" s="288"/>
      <c r="B44" s="182">
        <v>1</v>
      </c>
      <c r="C44" s="92"/>
      <c r="D44" s="92">
        <v>1</v>
      </c>
      <c r="E44" s="92"/>
      <c r="F44" s="92">
        <v>1</v>
      </c>
      <c r="G44" s="92">
        <v>1990</v>
      </c>
      <c r="H44" s="183">
        <v>2746</v>
      </c>
      <c r="I44" s="175"/>
      <c r="J44" s="175"/>
      <c r="K44" s="175"/>
      <c r="L44" s="184"/>
      <c r="M44" s="184"/>
      <c r="N44" s="175">
        <f aca="true" t="shared" si="1" ref="N44:N75">SUM(H44:M44)</f>
        <v>2746</v>
      </c>
      <c r="O44" s="92"/>
      <c r="P44" s="177"/>
    </row>
    <row r="45" spans="1:16" s="178" customFormat="1" ht="15" customHeight="1">
      <c r="A45" s="288"/>
      <c r="B45" s="182">
        <v>1</v>
      </c>
      <c r="C45" s="92">
        <v>1</v>
      </c>
      <c r="D45" s="92"/>
      <c r="E45" s="92"/>
      <c r="F45" s="92">
        <v>1</v>
      </c>
      <c r="G45" s="92">
        <v>1954</v>
      </c>
      <c r="H45" s="183">
        <v>400</v>
      </c>
      <c r="I45" s="175">
        <v>4457</v>
      </c>
      <c r="J45" s="175"/>
      <c r="K45" s="175"/>
      <c r="L45" s="184"/>
      <c r="M45" s="184"/>
      <c r="N45" s="175">
        <f t="shared" si="1"/>
        <v>4857</v>
      </c>
      <c r="O45" s="92"/>
      <c r="P45" s="177"/>
    </row>
    <row r="46" spans="1:16" s="178" customFormat="1" ht="15" customHeight="1">
      <c r="A46" s="288"/>
      <c r="B46" s="182">
        <v>1</v>
      </c>
      <c r="C46" s="92"/>
      <c r="D46" s="92">
        <v>1</v>
      </c>
      <c r="E46" s="92">
        <v>1</v>
      </c>
      <c r="F46" s="92"/>
      <c r="G46" s="92">
        <v>1962</v>
      </c>
      <c r="H46" s="183">
        <v>2677</v>
      </c>
      <c r="I46" s="175"/>
      <c r="J46" s="175"/>
      <c r="K46" s="175"/>
      <c r="L46" s="184"/>
      <c r="M46" s="184"/>
      <c r="N46" s="175">
        <f t="shared" si="1"/>
        <v>2677</v>
      </c>
      <c r="O46" s="92"/>
      <c r="P46" s="177"/>
    </row>
    <row r="47" spans="1:16" s="178" customFormat="1" ht="15" customHeight="1">
      <c r="A47" s="288"/>
      <c r="B47" s="182">
        <v>1</v>
      </c>
      <c r="C47" s="92">
        <v>1</v>
      </c>
      <c r="D47" s="92"/>
      <c r="E47" s="92">
        <v>1</v>
      </c>
      <c r="F47" s="92"/>
      <c r="G47" s="92">
        <v>1962</v>
      </c>
      <c r="H47" s="183">
        <v>488</v>
      </c>
      <c r="I47" s="175">
        <v>569</v>
      </c>
      <c r="J47" s="175"/>
      <c r="K47" s="175"/>
      <c r="L47" s="184"/>
      <c r="M47" s="184"/>
      <c r="N47" s="175">
        <f t="shared" si="1"/>
        <v>1057</v>
      </c>
      <c r="O47" s="92"/>
      <c r="P47" s="177"/>
    </row>
    <row r="48" spans="1:16" s="178" customFormat="1" ht="15" customHeight="1">
      <c r="A48" s="288"/>
      <c r="B48" s="182">
        <v>1</v>
      </c>
      <c r="C48" s="92">
        <v>1</v>
      </c>
      <c r="D48" s="92"/>
      <c r="E48" s="92">
        <v>1</v>
      </c>
      <c r="F48" s="92"/>
      <c r="G48" s="92">
        <v>1992</v>
      </c>
      <c r="H48" s="183">
        <v>333</v>
      </c>
      <c r="I48" s="175"/>
      <c r="J48" s="175"/>
      <c r="K48" s="175"/>
      <c r="L48" s="184"/>
      <c r="M48" s="184"/>
      <c r="N48" s="175">
        <f t="shared" si="1"/>
        <v>333</v>
      </c>
      <c r="O48" s="92"/>
      <c r="P48" s="177"/>
    </row>
    <row r="49" spans="1:16" s="178" customFormat="1" ht="15" customHeight="1">
      <c r="A49" s="288"/>
      <c r="B49" s="182">
        <v>1</v>
      </c>
      <c r="C49" s="92">
        <v>1</v>
      </c>
      <c r="D49" s="92"/>
      <c r="E49" s="92"/>
      <c r="F49" s="92">
        <v>1</v>
      </c>
      <c r="G49" s="92">
        <v>1973</v>
      </c>
      <c r="H49" s="183"/>
      <c r="I49" s="175">
        <v>185</v>
      </c>
      <c r="J49" s="175"/>
      <c r="K49" s="175"/>
      <c r="L49" s="183"/>
      <c r="M49" s="184"/>
      <c r="N49" s="175">
        <f t="shared" si="1"/>
        <v>185</v>
      </c>
      <c r="O49" s="92"/>
      <c r="P49" s="177"/>
    </row>
    <row r="50" spans="1:16" s="178" customFormat="1" ht="15" customHeight="1">
      <c r="A50" s="288"/>
      <c r="B50" s="182">
        <v>1</v>
      </c>
      <c r="C50" s="92"/>
      <c r="D50" s="92">
        <v>1</v>
      </c>
      <c r="E50" s="92">
        <v>1</v>
      </c>
      <c r="F50" s="92"/>
      <c r="G50" s="92">
        <v>1963</v>
      </c>
      <c r="H50" s="183">
        <v>3980</v>
      </c>
      <c r="I50" s="175"/>
      <c r="J50" s="175"/>
      <c r="K50" s="175"/>
      <c r="L50" s="184"/>
      <c r="M50" s="184"/>
      <c r="N50" s="175">
        <f t="shared" si="1"/>
        <v>3980</v>
      </c>
      <c r="O50" s="92"/>
      <c r="P50" s="177"/>
    </row>
    <row r="51" spans="1:16" s="178" customFormat="1" ht="15" customHeight="1">
      <c r="A51" s="288"/>
      <c r="B51" s="182">
        <v>1</v>
      </c>
      <c r="C51" s="92">
        <v>1</v>
      </c>
      <c r="D51" s="92">
        <v>1</v>
      </c>
      <c r="E51" s="92"/>
      <c r="F51" s="92">
        <v>1</v>
      </c>
      <c r="G51" s="92">
        <v>1991</v>
      </c>
      <c r="H51" s="184">
        <v>1761</v>
      </c>
      <c r="I51" s="175"/>
      <c r="J51" s="175"/>
      <c r="K51" s="175"/>
      <c r="L51" s="184"/>
      <c r="M51" s="184"/>
      <c r="N51" s="175">
        <f t="shared" si="1"/>
        <v>1761</v>
      </c>
      <c r="O51" s="92"/>
      <c r="P51" s="177"/>
    </row>
    <row r="52" spans="1:16" s="178" customFormat="1" ht="15" customHeight="1">
      <c r="A52" s="288"/>
      <c r="B52" s="182">
        <v>1</v>
      </c>
      <c r="C52" s="92"/>
      <c r="D52" s="92">
        <v>1</v>
      </c>
      <c r="E52" s="92">
        <v>1</v>
      </c>
      <c r="F52" s="92"/>
      <c r="G52" s="92">
        <v>1963</v>
      </c>
      <c r="H52" s="184"/>
      <c r="I52" s="175">
        <v>2205</v>
      </c>
      <c r="J52" s="175"/>
      <c r="K52" s="175"/>
      <c r="L52" s="184"/>
      <c r="M52" s="184"/>
      <c r="N52" s="175">
        <f t="shared" si="1"/>
        <v>2205</v>
      </c>
      <c r="O52" s="92"/>
      <c r="P52" s="177"/>
    </row>
    <row r="53" spans="1:16" s="178" customFormat="1" ht="15" customHeight="1">
      <c r="A53" s="288"/>
      <c r="B53" s="182">
        <v>1</v>
      </c>
      <c r="C53" s="92">
        <v>1</v>
      </c>
      <c r="D53" s="92"/>
      <c r="E53" s="92">
        <v>1</v>
      </c>
      <c r="F53" s="92"/>
      <c r="G53" s="92">
        <v>1959</v>
      </c>
      <c r="H53" s="183">
        <v>544</v>
      </c>
      <c r="I53" s="175">
        <v>5422</v>
      </c>
      <c r="J53" s="175"/>
      <c r="K53" s="175"/>
      <c r="L53" s="184"/>
      <c r="M53" s="184"/>
      <c r="N53" s="175">
        <f t="shared" si="1"/>
        <v>5966</v>
      </c>
      <c r="O53" s="92"/>
      <c r="P53" s="177"/>
    </row>
    <row r="54" spans="1:16" s="178" customFormat="1" ht="15" customHeight="1">
      <c r="A54" s="288"/>
      <c r="B54" s="182">
        <v>1</v>
      </c>
      <c r="C54" s="92">
        <v>1</v>
      </c>
      <c r="D54" s="92"/>
      <c r="E54" s="92">
        <v>1</v>
      </c>
      <c r="F54" s="92"/>
      <c r="G54" s="92">
        <v>1974</v>
      </c>
      <c r="H54" s="183">
        <v>400</v>
      </c>
      <c r="I54" s="175">
        <v>3955</v>
      </c>
      <c r="J54" s="175"/>
      <c r="K54" s="175"/>
      <c r="L54" s="184"/>
      <c r="M54" s="184"/>
      <c r="N54" s="175">
        <f t="shared" si="1"/>
        <v>4355</v>
      </c>
      <c r="O54" s="92"/>
      <c r="P54" s="177"/>
    </row>
    <row r="55" spans="1:16" s="178" customFormat="1" ht="15" customHeight="1">
      <c r="A55" s="288"/>
      <c r="B55" s="182">
        <v>1</v>
      </c>
      <c r="C55" s="92"/>
      <c r="D55" s="92">
        <v>1</v>
      </c>
      <c r="E55" s="92">
        <v>1</v>
      </c>
      <c r="F55" s="92"/>
      <c r="G55" s="92">
        <v>1987</v>
      </c>
      <c r="H55" s="183">
        <v>362</v>
      </c>
      <c r="I55" s="175">
        <v>910</v>
      </c>
      <c r="J55" s="175"/>
      <c r="K55" s="175"/>
      <c r="L55" s="184"/>
      <c r="M55" s="184"/>
      <c r="N55" s="175">
        <f t="shared" si="1"/>
        <v>1272</v>
      </c>
      <c r="O55" s="92"/>
      <c r="P55" s="177"/>
    </row>
    <row r="56" spans="1:16" s="178" customFormat="1" ht="15" customHeight="1">
      <c r="A56" s="288"/>
      <c r="B56" s="182">
        <v>1</v>
      </c>
      <c r="C56" s="92"/>
      <c r="D56" s="92">
        <v>1</v>
      </c>
      <c r="E56" s="92">
        <v>1</v>
      </c>
      <c r="F56" s="92"/>
      <c r="G56" s="92">
        <v>1958</v>
      </c>
      <c r="H56" s="183">
        <v>518</v>
      </c>
      <c r="I56" s="175"/>
      <c r="J56" s="175"/>
      <c r="K56" s="175"/>
      <c r="L56" s="184"/>
      <c r="M56" s="184"/>
      <c r="N56" s="175">
        <f t="shared" si="1"/>
        <v>518</v>
      </c>
      <c r="O56" s="92"/>
      <c r="P56" s="177"/>
    </row>
    <row r="57" spans="1:16" s="178" customFormat="1" ht="15" customHeight="1">
      <c r="A57" s="288"/>
      <c r="B57" s="182">
        <v>1</v>
      </c>
      <c r="C57" s="92">
        <v>1</v>
      </c>
      <c r="D57" s="92"/>
      <c r="E57" s="92">
        <v>1</v>
      </c>
      <c r="F57" s="92"/>
      <c r="G57" s="92">
        <v>1966</v>
      </c>
      <c r="H57" s="183"/>
      <c r="I57" s="175">
        <v>4158</v>
      </c>
      <c r="J57" s="175"/>
      <c r="K57" s="175"/>
      <c r="L57" s="184"/>
      <c r="M57" s="184"/>
      <c r="N57" s="175">
        <f t="shared" si="1"/>
        <v>4158</v>
      </c>
      <c r="O57" s="92"/>
      <c r="P57" s="177"/>
    </row>
    <row r="58" spans="1:16" s="178" customFormat="1" ht="15" customHeight="1">
      <c r="A58" s="288"/>
      <c r="B58" s="182">
        <v>1</v>
      </c>
      <c r="C58" s="92">
        <v>1</v>
      </c>
      <c r="D58" s="92"/>
      <c r="E58" s="92"/>
      <c r="F58" s="92">
        <v>1</v>
      </c>
      <c r="G58" s="92">
        <v>1972</v>
      </c>
      <c r="H58" s="183"/>
      <c r="I58" s="175">
        <v>29.6</v>
      </c>
      <c r="J58" s="175"/>
      <c r="K58" s="175"/>
      <c r="L58" s="184"/>
      <c r="M58" s="184"/>
      <c r="N58" s="175">
        <f t="shared" si="1"/>
        <v>29.6</v>
      </c>
      <c r="O58" s="92"/>
      <c r="P58" s="177"/>
    </row>
    <row r="59" spans="1:16" s="178" customFormat="1" ht="15" customHeight="1">
      <c r="A59" s="288"/>
      <c r="B59" s="182">
        <v>1</v>
      </c>
      <c r="C59" s="92"/>
      <c r="D59" s="92">
        <v>1</v>
      </c>
      <c r="E59" s="92"/>
      <c r="F59" s="92">
        <v>1</v>
      </c>
      <c r="G59" s="92">
        <v>1977</v>
      </c>
      <c r="H59" s="183">
        <v>2531</v>
      </c>
      <c r="I59" s="175"/>
      <c r="J59" s="175"/>
      <c r="K59" s="175"/>
      <c r="L59" s="184"/>
      <c r="M59" s="184"/>
      <c r="N59" s="175">
        <f t="shared" si="1"/>
        <v>2531</v>
      </c>
      <c r="O59" s="92"/>
      <c r="P59" s="177"/>
    </row>
    <row r="60" spans="1:16" s="178" customFormat="1" ht="15" customHeight="1">
      <c r="A60" s="288"/>
      <c r="B60" s="182">
        <v>1</v>
      </c>
      <c r="C60" s="92"/>
      <c r="D60" s="92">
        <v>1</v>
      </c>
      <c r="E60" s="92"/>
      <c r="F60" s="92">
        <v>1</v>
      </c>
      <c r="G60" s="92">
        <v>1987</v>
      </c>
      <c r="H60" s="183">
        <v>1122.4</v>
      </c>
      <c r="I60" s="175"/>
      <c r="J60" s="183">
        <v>399.6</v>
      </c>
      <c r="K60" s="175"/>
      <c r="L60" s="184"/>
      <c r="M60" s="184"/>
      <c r="N60" s="175">
        <f t="shared" si="1"/>
        <v>1522</v>
      </c>
      <c r="O60" s="92"/>
      <c r="P60" s="177"/>
    </row>
    <row r="61" spans="1:16" s="178" customFormat="1" ht="15" customHeight="1">
      <c r="A61" s="288"/>
      <c r="B61" s="182">
        <v>1</v>
      </c>
      <c r="C61" s="92"/>
      <c r="D61" s="92">
        <v>1</v>
      </c>
      <c r="E61" s="92">
        <v>1</v>
      </c>
      <c r="F61" s="92"/>
      <c r="G61" s="92">
        <v>1958</v>
      </c>
      <c r="H61" s="183">
        <v>271</v>
      </c>
      <c r="I61" s="175">
        <v>943</v>
      </c>
      <c r="J61" s="175"/>
      <c r="K61" s="175"/>
      <c r="L61" s="184"/>
      <c r="M61" s="184"/>
      <c r="N61" s="175">
        <f t="shared" si="1"/>
        <v>1214</v>
      </c>
      <c r="O61" s="92"/>
      <c r="P61" s="177"/>
    </row>
    <row r="62" spans="1:16" s="178" customFormat="1" ht="15" customHeight="1">
      <c r="A62" s="288"/>
      <c r="B62" s="182">
        <v>1</v>
      </c>
      <c r="C62" s="92"/>
      <c r="D62" s="92">
        <v>1</v>
      </c>
      <c r="E62" s="92"/>
      <c r="F62" s="92">
        <v>1</v>
      </c>
      <c r="G62" s="92">
        <v>1967</v>
      </c>
      <c r="H62" s="183"/>
      <c r="I62" s="175">
        <v>2849</v>
      </c>
      <c r="J62" s="175"/>
      <c r="K62" s="175"/>
      <c r="L62" s="184"/>
      <c r="M62" s="184"/>
      <c r="N62" s="175">
        <f t="shared" si="1"/>
        <v>2849</v>
      </c>
      <c r="O62" s="92"/>
      <c r="P62" s="177"/>
    </row>
    <row r="63" spans="1:16" s="178" customFormat="1" ht="15" customHeight="1">
      <c r="A63" s="288"/>
      <c r="B63" s="182">
        <v>1</v>
      </c>
      <c r="C63" s="92">
        <v>1</v>
      </c>
      <c r="D63" s="92"/>
      <c r="E63" s="92">
        <v>1</v>
      </c>
      <c r="F63" s="92"/>
      <c r="G63" s="92">
        <v>1986</v>
      </c>
      <c r="H63" s="183">
        <v>883</v>
      </c>
      <c r="I63" s="175"/>
      <c r="J63" s="175"/>
      <c r="K63" s="175"/>
      <c r="L63" s="184"/>
      <c r="M63" s="184"/>
      <c r="N63" s="175">
        <f t="shared" si="1"/>
        <v>883</v>
      </c>
      <c r="O63" s="92"/>
      <c r="P63" s="177"/>
    </row>
    <row r="64" spans="1:16" s="178" customFormat="1" ht="15" customHeight="1">
      <c r="A64" s="288"/>
      <c r="B64" s="182">
        <v>1</v>
      </c>
      <c r="C64" s="92">
        <v>1</v>
      </c>
      <c r="D64" s="92"/>
      <c r="E64" s="92">
        <v>1</v>
      </c>
      <c r="F64" s="92"/>
      <c r="G64" s="92">
        <v>1986</v>
      </c>
      <c r="H64" s="183">
        <v>2787</v>
      </c>
      <c r="I64" s="175"/>
      <c r="J64" s="175"/>
      <c r="K64" s="175"/>
      <c r="L64" s="184"/>
      <c r="M64" s="184"/>
      <c r="N64" s="175">
        <f t="shared" si="1"/>
        <v>2787</v>
      </c>
      <c r="O64" s="92"/>
      <c r="P64" s="177"/>
    </row>
    <row r="65" spans="1:16" s="178" customFormat="1" ht="15" customHeight="1">
      <c r="A65" s="288"/>
      <c r="B65" s="182">
        <v>1</v>
      </c>
      <c r="C65" s="92"/>
      <c r="D65" s="92">
        <v>1</v>
      </c>
      <c r="E65" s="92">
        <v>1</v>
      </c>
      <c r="F65" s="92"/>
      <c r="G65" s="92">
        <v>1991</v>
      </c>
      <c r="H65" s="183"/>
      <c r="I65" s="175">
        <v>1100</v>
      </c>
      <c r="J65" s="175"/>
      <c r="K65" s="175"/>
      <c r="L65" s="184"/>
      <c r="M65" s="184"/>
      <c r="N65" s="175">
        <f t="shared" si="1"/>
        <v>1100</v>
      </c>
      <c r="O65" s="92"/>
      <c r="P65" s="177"/>
    </row>
    <row r="66" spans="1:16" s="178" customFormat="1" ht="15" customHeight="1">
      <c r="A66" s="288"/>
      <c r="B66" s="182">
        <v>1</v>
      </c>
      <c r="C66" s="92">
        <v>1</v>
      </c>
      <c r="D66" s="92"/>
      <c r="E66" s="92">
        <v>1</v>
      </c>
      <c r="F66" s="92"/>
      <c r="G66" s="92">
        <v>1957</v>
      </c>
      <c r="H66" s="183">
        <v>716</v>
      </c>
      <c r="I66" s="175">
        <v>5564</v>
      </c>
      <c r="J66" s="175"/>
      <c r="K66" s="175"/>
      <c r="L66" s="184"/>
      <c r="M66" s="184"/>
      <c r="N66" s="175">
        <f t="shared" si="1"/>
        <v>6280</v>
      </c>
      <c r="O66" s="92"/>
      <c r="P66" s="177"/>
    </row>
    <row r="67" spans="1:16" s="178" customFormat="1" ht="15" customHeight="1">
      <c r="A67" s="288"/>
      <c r="B67" s="182">
        <v>1</v>
      </c>
      <c r="C67" s="92">
        <v>1</v>
      </c>
      <c r="D67" s="92"/>
      <c r="E67" s="92">
        <v>1</v>
      </c>
      <c r="F67" s="92"/>
      <c r="G67" s="92">
        <v>1948</v>
      </c>
      <c r="H67" s="183">
        <v>1500</v>
      </c>
      <c r="I67" s="175"/>
      <c r="J67" s="175"/>
      <c r="K67" s="175"/>
      <c r="L67" s="184"/>
      <c r="M67" s="184"/>
      <c r="N67" s="175">
        <f t="shared" si="1"/>
        <v>1500</v>
      </c>
      <c r="O67" s="92"/>
      <c r="P67" s="177"/>
    </row>
    <row r="68" spans="1:16" s="178" customFormat="1" ht="15" customHeight="1">
      <c r="A68" s="288"/>
      <c r="B68" s="182">
        <v>1</v>
      </c>
      <c r="C68" s="92">
        <v>1</v>
      </c>
      <c r="D68" s="92"/>
      <c r="E68" s="92">
        <v>1</v>
      </c>
      <c r="F68" s="92"/>
      <c r="G68" s="92">
        <v>1989</v>
      </c>
      <c r="H68" s="183">
        <v>600</v>
      </c>
      <c r="I68" s="175"/>
      <c r="J68" s="175"/>
      <c r="K68" s="175"/>
      <c r="L68" s="184"/>
      <c r="M68" s="184"/>
      <c r="N68" s="175">
        <f t="shared" si="1"/>
        <v>600</v>
      </c>
      <c r="O68" s="92"/>
      <c r="P68" s="177"/>
    </row>
    <row r="69" spans="1:16" s="178" customFormat="1" ht="15" customHeight="1">
      <c r="A69" s="288"/>
      <c r="B69" s="182">
        <v>1</v>
      </c>
      <c r="C69" s="92"/>
      <c r="D69" s="92">
        <v>1</v>
      </c>
      <c r="E69" s="92">
        <v>1</v>
      </c>
      <c r="F69" s="92"/>
      <c r="G69" s="92">
        <v>1957</v>
      </c>
      <c r="H69" s="183">
        <v>600</v>
      </c>
      <c r="I69" s="175"/>
      <c r="J69" s="175"/>
      <c r="K69" s="175"/>
      <c r="L69" s="184"/>
      <c r="M69" s="184"/>
      <c r="N69" s="175">
        <f t="shared" si="1"/>
        <v>600</v>
      </c>
      <c r="O69" s="92"/>
      <c r="P69" s="177"/>
    </row>
    <row r="70" spans="1:16" s="178" customFormat="1" ht="15" customHeight="1">
      <c r="A70" s="288"/>
      <c r="B70" s="182">
        <v>1</v>
      </c>
      <c r="C70" s="92"/>
      <c r="D70" s="92">
        <v>1</v>
      </c>
      <c r="E70" s="92">
        <v>1</v>
      </c>
      <c r="F70" s="92"/>
      <c r="G70" s="92">
        <v>1984</v>
      </c>
      <c r="H70" s="183">
        <v>2198</v>
      </c>
      <c r="I70" s="175"/>
      <c r="J70" s="175"/>
      <c r="K70" s="175"/>
      <c r="L70" s="184"/>
      <c r="M70" s="184"/>
      <c r="N70" s="175">
        <f t="shared" si="1"/>
        <v>2198</v>
      </c>
      <c r="O70" s="92"/>
      <c r="P70" s="177"/>
    </row>
    <row r="71" spans="1:16" s="178" customFormat="1" ht="15" customHeight="1">
      <c r="A71" s="288"/>
      <c r="B71" s="182">
        <v>1</v>
      </c>
      <c r="C71" s="92">
        <v>1</v>
      </c>
      <c r="D71" s="92"/>
      <c r="E71" s="92">
        <v>1</v>
      </c>
      <c r="F71" s="92"/>
      <c r="G71" s="92">
        <v>1988</v>
      </c>
      <c r="H71" s="183">
        <v>22</v>
      </c>
      <c r="I71" s="175"/>
      <c r="J71" s="175"/>
      <c r="K71" s="175"/>
      <c r="L71" s="184"/>
      <c r="M71" s="184"/>
      <c r="N71" s="175">
        <f t="shared" si="1"/>
        <v>22</v>
      </c>
      <c r="O71" s="92"/>
      <c r="P71" s="177"/>
    </row>
    <row r="72" spans="1:16" s="178" customFormat="1" ht="15" customHeight="1">
      <c r="A72" s="288"/>
      <c r="B72" s="182">
        <v>1</v>
      </c>
      <c r="C72" s="92">
        <v>1</v>
      </c>
      <c r="D72" s="92"/>
      <c r="E72" s="92">
        <v>1</v>
      </c>
      <c r="F72" s="92"/>
      <c r="G72" s="92">
        <v>1977</v>
      </c>
      <c r="H72" s="183">
        <v>1677</v>
      </c>
      <c r="I72" s="175"/>
      <c r="J72" s="175"/>
      <c r="K72" s="175"/>
      <c r="L72" s="184"/>
      <c r="M72" s="184"/>
      <c r="N72" s="175">
        <f t="shared" si="1"/>
        <v>1677</v>
      </c>
      <c r="O72" s="92"/>
      <c r="P72" s="177"/>
    </row>
    <row r="73" spans="1:16" s="178" customFormat="1" ht="15" customHeight="1">
      <c r="A73" s="288"/>
      <c r="B73" s="182">
        <v>1</v>
      </c>
      <c r="C73" s="92">
        <v>1</v>
      </c>
      <c r="D73" s="92"/>
      <c r="E73" s="92">
        <v>1</v>
      </c>
      <c r="F73" s="92"/>
      <c r="G73" s="92">
        <v>1976</v>
      </c>
      <c r="H73" s="183">
        <v>300</v>
      </c>
      <c r="I73" s="175">
        <v>150</v>
      </c>
      <c r="J73" s="175"/>
      <c r="K73" s="175"/>
      <c r="L73" s="184"/>
      <c r="M73" s="184"/>
      <c r="N73" s="175">
        <f t="shared" si="1"/>
        <v>450</v>
      </c>
      <c r="O73" s="92"/>
      <c r="P73" s="177"/>
    </row>
    <row r="74" spans="1:16" s="178" customFormat="1" ht="15" customHeight="1">
      <c r="A74" s="288"/>
      <c r="B74" s="182">
        <v>1</v>
      </c>
      <c r="C74" s="92">
        <v>1</v>
      </c>
      <c r="D74" s="92"/>
      <c r="E74" s="92">
        <v>1</v>
      </c>
      <c r="F74" s="92"/>
      <c r="G74" s="92">
        <v>1980</v>
      </c>
      <c r="H74" s="183">
        <v>1377</v>
      </c>
      <c r="I74" s="175"/>
      <c r="J74" s="175"/>
      <c r="K74" s="175"/>
      <c r="L74" s="184"/>
      <c r="M74" s="184"/>
      <c r="N74" s="175">
        <f t="shared" si="1"/>
        <v>1377</v>
      </c>
      <c r="O74" s="92"/>
      <c r="P74" s="177"/>
    </row>
    <row r="75" spans="1:16" s="178" customFormat="1" ht="15" customHeight="1">
      <c r="A75" s="288"/>
      <c r="B75" s="182">
        <v>1</v>
      </c>
      <c r="C75" s="92">
        <v>1</v>
      </c>
      <c r="D75" s="92"/>
      <c r="E75" s="92">
        <v>1</v>
      </c>
      <c r="F75" s="92"/>
      <c r="G75" s="92">
        <v>1975</v>
      </c>
      <c r="H75" s="183">
        <v>961</v>
      </c>
      <c r="I75" s="175"/>
      <c r="J75" s="175"/>
      <c r="K75" s="175"/>
      <c r="L75" s="184"/>
      <c r="M75" s="184"/>
      <c r="N75" s="175">
        <f t="shared" si="1"/>
        <v>961</v>
      </c>
      <c r="O75" s="92"/>
      <c r="P75" s="177"/>
    </row>
    <row r="76" spans="1:16" s="178" customFormat="1" ht="15" customHeight="1">
      <c r="A76" s="288"/>
      <c r="B76" s="182">
        <v>1</v>
      </c>
      <c r="C76" s="92"/>
      <c r="D76" s="92">
        <v>1</v>
      </c>
      <c r="E76" s="92">
        <v>1</v>
      </c>
      <c r="F76" s="92"/>
      <c r="G76" s="92">
        <v>1975</v>
      </c>
      <c r="H76" s="183">
        <v>2652</v>
      </c>
      <c r="I76" s="175"/>
      <c r="J76" s="175"/>
      <c r="K76" s="175"/>
      <c r="L76" s="184"/>
      <c r="M76" s="184"/>
      <c r="N76" s="175">
        <f>SUM(H76:M76)</f>
        <v>2652</v>
      </c>
      <c r="O76" s="92"/>
      <c r="P76" s="177"/>
    </row>
    <row r="77" spans="1:15" s="178" customFormat="1" ht="15" customHeight="1">
      <c r="A77" s="288"/>
      <c r="B77" s="182">
        <v>1</v>
      </c>
      <c r="C77" s="92"/>
      <c r="D77" s="92">
        <v>1</v>
      </c>
      <c r="E77" s="92"/>
      <c r="F77" s="92">
        <v>1</v>
      </c>
      <c r="G77" s="92">
        <v>1957</v>
      </c>
      <c r="H77" s="183">
        <v>4350</v>
      </c>
      <c r="I77" s="175"/>
      <c r="J77" s="175"/>
      <c r="K77" s="175"/>
      <c r="L77" s="184"/>
      <c r="M77" s="184"/>
      <c r="N77" s="175">
        <f>SUM(H77:M77)</f>
        <v>4350</v>
      </c>
      <c r="O77" s="92"/>
    </row>
    <row r="78" spans="1:15" s="178" customFormat="1" ht="15" customHeight="1">
      <c r="A78" s="288"/>
      <c r="B78" s="182">
        <v>1</v>
      </c>
      <c r="C78" s="92">
        <v>1</v>
      </c>
      <c r="D78" s="92"/>
      <c r="E78" s="92">
        <v>1</v>
      </c>
      <c r="F78" s="92"/>
      <c r="G78" s="92">
        <v>1961</v>
      </c>
      <c r="H78" s="183">
        <v>2843</v>
      </c>
      <c r="I78" s="175"/>
      <c r="J78" s="175"/>
      <c r="K78" s="175"/>
      <c r="L78" s="184"/>
      <c r="M78" s="184"/>
      <c r="N78" s="175">
        <f>SUM(H78:M78)</f>
        <v>2843</v>
      </c>
      <c r="O78" s="92"/>
    </row>
    <row r="79" spans="1:15" s="178" customFormat="1" ht="15" customHeight="1">
      <c r="A79" s="288"/>
      <c r="B79" s="182">
        <v>1</v>
      </c>
      <c r="C79" s="92"/>
      <c r="D79" s="92">
        <v>1</v>
      </c>
      <c r="E79" s="92"/>
      <c r="F79" s="92">
        <v>1</v>
      </c>
      <c r="G79" s="92">
        <v>1982</v>
      </c>
      <c r="H79" s="183">
        <v>234</v>
      </c>
      <c r="I79" s="175">
        <v>704</v>
      </c>
      <c r="J79" s="175"/>
      <c r="K79" s="175"/>
      <c r="L79" s="184"/>
      <c r="M79" s="184"/>
      <c r="N79" s="175">
        <f>SUM(H79:M79)</f>
        <v>938</v>
      </c>
      <c r="O79" s="92"/>
    </row>
    <row r="80" spans="1:15" s="178" customFormat="1" ht="15" customHeight="1">
      <c r="A80" s="288"/>
      <c r="B80" s="182">
        <v>1</v>
      </c>
      <c r="C80" s="92"/>
      <c r="D80" s="92">
        <v>1</v>
      </c>
      <c r="E80" s="92"/>
      <c r="F80" s="92">
        <v>1</v>
      </c>
      <c r="G80" s="92">
        <v>1967</v>
      </c>
      <c r="H80" s="183">
        <v>5559</v>
      </c>
      <c r="I80" s="175"/>
      <c r="J80" s="175"/>
      <c r="K80" s="175"/>
      <c r="L80" s="184"/>
      <c r="M80" s="184"/>
      <c r="N80" s="175">
        <f>SUM(H80:M80)</f>
        <v>5559</v>
      </c>
      <c r="O80" s="92"/>
    </row>
    <row r="81" spans="1:15" s="178" customFormat="1" ht="15" customHeight="1">
      <c r="A81" s="288"/>
      <c r="B81" s="182">
        <v>1</v>
      </c>
      <c r="C81" s="92">
        <v>1</v>
      </c>
      <c r="D81" s="92"/>
      <c r="E81" s="92"/>
      <c r="F81" s="92">
        <v>1</v>
      </c>
      <c r="G81" s="92">
        <v>1955</v>
      </c>
      <c r="H81" s="184"/>
      <c r="I81" s="175">
        <v>1309.8</v>
      </c>
      <c r="J81" s="175"/>
      <c r="K81" s="184"/>
      <c r="L81" s="184"/>
      <c r="M81" s="184"/>
      <c r="N81" s="175">
        <f>SUM(I81:K81)</f>
        <v>1309.8</v>
      </c>
      <c r="O81" s="92"/>
    </row>
    <row r="82" spans="1:15" s="178" customFormat="1" ht="15" customHeight="1">
      <c r="A82" s="83"/>
      <c r="B82" s="182"/>
      <c r="C82" s="92"/>
      <c r="D82" s="92"/>
      <c r="E82" s="92"/>
      <c r="F82" s="92"/>
      <c r="G82" s="92"/>
      <c r="H82" s="184"/>
      <c r="I82" s="175"/>
      <c r="J82" s="175"/>
      <c r="K82" s="175">
        <v>4257.2</v>
      </c>
      <c r="L82" s="184"/>
      <c r="M82" s="184"/>
      <c r="N82" s="175">
        <f>SUM(I82:K82)</f>
        <v>4257.2</v>
      </c>
      <c r="O82" s="92"/>
    </row>
    <row r="83" spans="1:15" s="178" customFormat="1" ht="15" customHeight="1">
      <c r="A83" s="85" t="s">
        <v>158</v>
      </c>
      <c r="B83" s="74">
        <f>SUM(B12:B81)</f>
        <v>70</v>
      </c>
      <c r="C83" s="74">
        <f>SUM(C12:C81)</f>
        <v>34</v>
      </c>
      <c r="D83" s="74">
        <f>SUM(D12:D81)</f>
        <v>37</v>
      </c>
      <c r="E83" s="74">
        <f>SUM(E12:E81)</f>
        <v>50</v>
      </c>
      <c r="F83" s="74">
        <f>SUM(F12:F81)</f>
        <v>20</v>
      </c>
      <c r="G83" s="74"/>
      <c r="H83" s="120">
        <f>SUM(H12:H81)</f>
        <v>96079.4</v>
      </c>
      <c r="I83" s="120">
        <f>SUM(I12:I81)</f>
        <v>54878.1</v>
      </c>
      <c r="J83" s="120">
        <f>SUM(J12:J81)</f>
        <v>1203.24</v>
      </c>
      <c r="K83" s="120">
        <f>K82</f>
        <v>4257.2</v>
      </c>
      <c r="L83" s="120"/>
      <c r="M83" s="134"/>
      <c r="N83" s="134">
        <f>SUM(N12:N82)</f>
        <v>156417.54</v>
      </c>
      <c r="O83" s="92"/>
    </row>
    <row r="84" spans="1:15" s="178" customFormat="1" ht="15" customHeight="1">
      <c r="A84" s="86" t="s">
        <v>159</v>
      </c>
      <c r="B84" s="48"/>
      <c r="C84" s="28"/>
      <c r="D84" s="28"/>
      <c r="E84" s="28"/>
      <c r="F84" s="36"/>
      <c r="G84" s="36"/>
      <c r="H84" s="118"/>
      <c r="I84" s="128"/>
      <c r="J84" s="128"/>
      <c r="K84" s="128"/>
      <c r="L84" s="118"/>
      <c r="M84" s="118"/>
      <c r="N84" s="118"/>
      <c r="O84" s="182"/>
    </row>
    <row r="85" spans="1:15" s="178" customFormat="1" ht="15" customHeight="1">
      <c r="A85" s="288"/>
      <c r="B85" s="92">
        <v>1</v>
      </c>
      <c r="C85" s="92">
        <v>1</v>
      </c>
      <c r="D85" s="92"/>
      <c r="E85" s="92">
        <v>1</v>
      </c>
      <c r="F85" s="92"/>
      <c r="G85" s="92">
        <v>1962</v>
      </c>
      <c r="H85" s="175"/>
      <c r="I85" s="175">
        <v>499.5</v>
      </c>
      <c r="J85" s="175"/>
      <c r="K85" s="175">
        <v>398.75</v>
      </c>
      <c r="L85" s="188"/>
      <c r="M85" s="188"/>
      <c r="N85" s="175">
        <f>K85+I85</f>
        <v>898.25</v>
      </c>
      <c r="O85" s="92"/>
    </row>
    <row r="86" spans="1:15" s="178" customFormat="1" ht="15" customHeight="1">
      <c r="A86" s="85" t="s">
        <v>112</v>
      </c>
      <c r="B86" s="74">
        <f>SUM(B85:B85)</f>
        <v>1</v>
      </c>
      <c r="C86" s="74">
        <f>SUM(C85:C85)</f>
        <v>1</v>
      </c>
      <c r="D86" s="74">
        <f>SUM(D85:D85)</f>
        <v>0</v>
      </c>
      <c r="E86" s="74">
        <f>SUM(E85:E85)</f>
        <v>1</v>
      </c>
      <c r="F86" s="74">
        <f>SUM(F85:F85)</f>
        <v>0</v>
      </c>
      <c r="G86" s="74"/>
      <c r="H86" s="121"/>
      <c r="I86" s="120">
        <f>SUM(I85:I85)</f>
        <v>499.5</v>
      </c>
      <c r="J86" s="120">
        <f>SUM(J85:J85)</f>
        <v>0</v>
      </c>
      <c r="K86" s="120">
        <f>SUM(K85)</f>
        <v>398.75</v>
      </c>
      <c r="L86" s="121"/>
      <c r="M86" s="121"/>
      <c r="N86" s="120">
        <f>SUM(N85:N85)</f>
        <v>898.25</v>
      </c>
      <c r="O86" s="92"/>
    </row>
    <row r="87" spans="1:15" s="178" customFormat="1" ht="15" customHeight="1">
      <c r="A87" s="30" t="s">
        <v>94</v>
      </c>
      <c r="B87" s="90"/>
      <c r="C87" s="28"/>
      <c r="D87" s="28"/>
      <c r="E87" s="28"/>
      <c r="F87" s="28"/>
      <c r="G87" s="28"/>
      <c r="H87" s="122"/>
      <c r="I87" s="128"/>
      <c r="J87" s="128"/>
      <c r="K87" s="128"/>
      <c r="L87" s="118"/>
      <c r="M87" s="118"/>
      <c r="N87" s="285"/>
      <c r="O87" s="285"/>
    </row>
    <row r="88" spans="1:17" s="178" customFormat="1" ht="15" customHeight="1">
      <c r="A88" s="288"/>
      <c r="B88" s="182">
        <v>1</v>
      </c>
      <c r="C88" s="92"/>
      <c r="D88" s="92">
        <v>1</v>
      </c>
      <c r="E88" s="92"/>
      <c r="F88" s="92">
        <v>1</v>
      </c>
      <c r="G88" s="92">
        <v>1975</v>
      </c>
      <c r="H88" s="183">
        <v>1002.86</v>
      </c>
      <c r="I88" s="183"/>
      <c r="J88" s="183"/>
      <c r="K88" s="183"/>
      <c r="L88" s="183"/>
      <c r="M88" s="183"/>
      <c r="N88" s="183">
        <f aca="true" t="shared" si="2" ref="N88:N103">SUM(H88:M88)</f>
        <v>1002.86</v>
      </c>
      <c r="O88" s="183"/>
      <c r="P88" s="183"/>
      <c r="Q88" s="183"/>
    </row>
    <row r="89" spans="1:17" s="178" customFormat="1" ht="15" customHeight="1">
      <c r="A89" s="288"/>
      <c r="B89" s="182">
        <v>1</v>
      </c>
      <c r="C89" s="92"/>
      <c r="D89" s="92">
        <v>1</v>
      </c>
      <c r="E89" s="92"/>
      <c r="F89" s="92">
        <v>1</v>
      </c>
      <c r="G89" s="92">
        <v>1981</v>
      </c>
      <c r="H89" s="183">
        <v>1687.4</v>
      </c>
      <c r="I89" s="175"/>
      <c r="J89" s="175"/>
      <c r="K89" s="183"/>
      <c r="L89" s="183"/>
      <c r="M89" s="183"/>
      <c r="N89" s="183">
        <f t="shared" si="2"/>
        <v>1687.4</v>
      </c>
      <c r="O89" s="183"/>
      <c r="P89" s="183"/>
      <c r="Q89" s="183"/>
    </row>
    <row r="90" spans="1:15" s="178" customFormat="1" ht="15" customHeight="1">
      <c r="A90" s="288"/>
      <c r="B90" s="182">
        <v>1</v>
      </c>
      <c r="C90" s="92">
        <v>1</v>
      </c>
      <c r="D90" s="92"/>
      <c r="E90" s="92">
        <v>1</v>
      </c>
      <c r="F90" s="92"/>
      <c r="G90" s="92">
        <v>1980</v>
      </c>
      <c r="H90" s="183">
        <v>1524.4</v>
      </c>
      <c r="I90" s="175"/>
      <c r="J90" s="175"/>
      <c r="K90" s="175"/>
      <c r="L90" s="184"/>
      <c r="M90" s="183"/>
      <c r="N90" s="183">
        <f t="shared" si="2"/>
        <v>1524.4</v>
      </c>
      <c r="O90" s="92"/>
    </row>
    <row r="91" spans="1:15" s="178" customFormat="1" ht="15" customHeight="1">
      <c r="A91" s="288"/>
      <c r="B91" s="182">
        <v>1</v>
      </c>
      <c r="C91" s="92">
        <v>1</v>
      </c>
      <c r="D91" s="92"/>
      <c r="E91" s="92"/>
      <c r="F91" s="92">
        <v>1</v>
      </c>
      <c r="G91" s="92">
        <v>1959</v>
      </c>
      <c r="H91" s="183">
        <v>1465.2</v>
      </c>
      <c r="I91" s="175"/>
      <c r="J91" s="175"/>
      <c r="K91" s="175"/>
      <c r="L91" s="184"/>
      <c r="M91" s="183"/>
      <c r="N91" s="183">
        <f t="shared" si="2"/>
        <v>1465.2</v>
      </c>
      <c r="O91" s="92"/>
    </row>
    <row r="92" spans="1:15" s="178" customFormat="1" ht="15" customHeight="1">
      <c r="A92" s="288"/>
      <c r="B92" s="182">
        <v>1</v>
      </c>
      <c r="C92" s="92">
        <v>1</v>
      </c>
      <c r="D92" s="92"/>
      <c r="E92" s="92">
        <v>1</v>
      </c>
      <c r="F92" s="92"/>
      <c r="G92" s="92">
        <v>1973</v>
      </c>
      <c r="H92" s="183"/>
      <c r="I92" s="175">
        <v>2279.2</v>
      </c>
      <c r="J92" s="175"/>
      <c r="K92" s="175"/>
      <c r="L92" s="184"/>
      <c r="M92" s="183"/>
      <c r="N92" s="183">
        <f t="shared" si="2"/>
        <v>2279.2</v>
      </c>
      <c r="O92" s="92"/>
    </row>
    <row r="93" spans="1:15" s="178" customFormat="1" ht="15" customHeight="1">
      <c r="A93" s="288"/>
      <c r="B93" s="182">
        <v>1</v>
      </c>
      <c r="C93" s="92"/>
      <c r="D93" s="92">
        <v>1</v>
      </c>
      <c r="E93" s="92">
        <v>1</v>
      </c>
      <c r="F93" s="92"/>
      <c r="G93" s="92">
        <v>1965</v>
      </c>
      <c r="H93" s="183"/>
      <c r="I93" s="175">
        <v>925</v>
      </c>
      <c r="J93" s="175"/>
      <c r="K93" s="175"/>
      <c r="L93" s="184"/>
      <c r="M93" s="183"/>
      <c r="N93" s="183">
        <f t="shared" si="2"/>
        <v>925</v>
      </c>
      <c r="O93" s="92"/>
    </row>
    <row r="94" spans="1:15" s="178" customFormat="1" ht="15" customHeight="1">
      <c r="A94" s="288"/>
      <c r="B94" s="182">
        <v>1</v>
      </c>
      <c r="C94" s="92">
        <v>1</v>
      </c>
      <c r="D94" s="92"/>
      <c r="E94" s="92">
        <v>1</v>
      </c>
      <c r="F94" s="92">
        <v>1</v>
      </c>
      <c r="G94" s="92">
        <v>1977</v>
      </c>
      <c r="H94" s="183"/>
      <c r="I94" s="175">
        <v>1613.2</v>
      </c>
      <c r="J94" s="175"/>
      <c r="K94" s="175"/>
      <c r="L94" s="184"/>
      <c r="M94" s="183"/>
      <c r="N94" s="183">
        <f t="shared" si="2"/>
        <v>1613.2</v>
      </c>
      <c r="O94" s="92"/>
    </row>
    <row r="95" spans="1:15" s="178" customFormat="1" ht="15" customHeight="1">
      <c r="A95" s="288"/>
      <c r="B95" s="182">
        <v>1</v>
      </c>
      <c r="C95" s="92">
        <v>1</v>
      </c>
      <c r="D95" s="92"/>
      <c r="E95" s="92">
        <v>1</v>
      </c>
      <c r="F95" s="92"/>
      <c r="G95" s="92">
        <v>1987</v>
      </c>
      <c r="H95" s="183">
        <v>2652.9</v>
      </c>
      <c r="I95" s="175"/>
      <c r="J95" s="175"/>
      <c r="K95" s="175"/>
      <c r="L95" s="184"/>
      <c r="M95" s="183"/>
      <c r="N95" s="183">
        <f t="shared" si="2"/>
        <v>2652.9</v>
      </c>
      <c r="O95" s="92"/>
    </row>
    <row r="96" spans="1:15" s="178" customFormat="1" ht="15" customHeight="1">
      <c r="A96" s="288"/>
      <c r="B96" s="182">
        <v>1</v>
      </c>
      <c r="C96" s="92"/>
      <c r="D96" s="92">
        <v>1</v>
      </c>
      <c r="E96" s="92"/>
      <c r="F96" s="92">
        <v>1</v>
      </c>
      <c r="G96" s="92">
        <v>1987</v>
      </c>
      <c r="H96" s="174">
        <v>532.8</v>
      </c>
      <c r="I96" s="175"/>
      <c r="J96" s="175"/>
      <c r="K96" s="175"/>
      <c r="L96" s="184"/>
      <c r="M96" s="183"/>
      <c r="N96" s="183">
        <f t="shared" si="2"/>
        <v>532.8</v>
      </c>
      <c r="O96" s="92"/>
    </row>
    <row r="97" spans="1:15" s="178" customFormat="1" ht="15" customHeight="1">
      <c r="A97" s="288"/>
      <c r="B97" s="182">
        <v>1</v>
      </c>
      <c r="C97" s="92"/>
      <c r="D97" s="92">
        <v>1</v>
      </c>
      <c r="E97" s="92"/>
      <c r="F97" s="92">
        <v>1</v>
      </c>
      <c r="G97" s="92">
        <v>1989</v>
      </c>
      <c r="H97" s="174"/>
      <c r="I97" s="175">
        <v>1709.4</v>
      </c>
      <c r="J97" s="175"/>
      <c r="K97" s="175"/>
      <c r="L97" s="184"/>
      <c r="M97" s="183"/>
      <c r="N97" s="183">
        <f t="shared" si="2"/>
        <v>1709.4</v>
      </c>
      <c r="O97" s="92"/>
    </row>
    <row r="98" spans="1:15" s="178" customFormat="1" ht="15" customHeight="1">
      <c r="A98" s="288"/>
      <c r="B98" s="182">
        <v>1</v>
      </c>
      <c r="C98" s="92">
        <v>1</v>
      </c>
      <c r="D98" s="92"/>
      <c r="E98" s="92">
        <v>1</v>
      </c>
      <c r="F98" s="92"/>
      <c r="G98" s="92">
        <v>1946</v>
      </c>
      <c r="H98" s="183">
        <v>407</v>
      </c>
      <c r="I98" s="175">
        <v>3526.1</v>
      </c>
      <c r="J98" s="175"/>
      <c r="K98" s="175"/>
      <c r="L98" s="184"/>
      <c r="M98" s="183"/>
      <c r="N98" s="183">
        <f t="shared" si="2"/>
        <v>3933.1</v>
      </c>
      <c r="O98" s="92"/>
    </row>
    <row r="99" spans="1:15" s="178" customFormat="1" ht="15" customHeight="1">
      <c r="A99" s="288"/>
      <c r="B99" s="182">
        <v>1</v>
      </c>
      <c r="C99" s="92">
        <v>1</v>
      </c>
      <c r="D99" s="92"/>
      <c r="E99" s="92">
        <v>1</v>
      </c>
      <c r="F99" s="92"/>
      <c r="G99" s="92">
        <v>1955</v>
      </c>
      <c r="H99" s="183">
        <v>518</v>
      </c>
      <c r="I99" s="175">
        <v>2997</v>
      </c>
      <c r="J99" s="175"/>
      <c r="K99" s="175"/>
      <c r="L99" s="184"/>
      <c r="M99" s="183"/>
      <c r="N99" s="183">
        <f t="shared" si="2"/>
        <v>3515</v>
      </c>
      <c r="O99" s="92"/>
    </row>
    <row r="100" spans="1:15" s="178" customFormat="1" ht="15" customHeight="1">
      <c r="A100" s="288"/>
      <c r="B100" s="182">
        <v>1</v>
      </c>
      <c r="C100" s="92">
        <v>1</v>
      </c>
      <c r="D100" s="92"/>
      <c r="E100" s="92">
        <v>1</v>
      </c>
      <c r="F100" s="92"/>
      <c r="G100" s="92">
        <v>1952</v>
      </c>
      <c r="H100" s="183">
        <v>925</v>
      </c>
      <c r="I100" s="175"/>
      <c r="J100" s="175"/>
      <c r="K100" s="175"/>
      <c r="L100" s="184"/>
      <c r="M100" s="183"/>
      <c r="N100" s="183">
        <f t="shared" si="2"/>
        <v>925</v>
      </c>
      <c r="O100" s="92"/>
    </row>
    <row r="101" spans="1:15" s="178" customFormat="1" ht="15" customHeight="1">
      <c r="A101" s="288"/>
      <c r="B101" s="182">
        <v>1</v>
      </c>
      <c r="C101" s="92">
        <v>1</v>
      </c>
      <c r="D101" s="92"/>
      <c r="E101" s="92"/>
      <c r="F101" s="92">
        <v>1</v>
      </c>
      <c r="G101" s="92">
        <v>1964</v>
      </c>
      <c r="H101" s="183">
        <v>462.5</v>
      </c>
      <c r="I101" s="175"/>
      <c r="J101" s="175"/>
      <c r="K101" s="175"/>
      <c r="L101" s="184"/>
      <c r="M101" s="183"/>
      <c r="N101" s="183">
        <f t="shared" si="2"/>
        <v>462.5</v>
      </c>
      <c r="O101" s="92"/>
    </row>
    <row r="102" spans="1:15" s="178" customFormat="1" ht="15" customHeight="1">
      <c r="A102" s="83"/>
      <c r="B102" s="182"/>
      <c r="C102" s="92"/>
      <c r="D102" s="92"/>
      <c r="E102" s="92"/>
      <c r="F102" s="92"/>
      <c r="G102" s="92"/>
      <c r="H102" s="183"/>
      <c r="I102" s="175"/>
      <c r="J102" s="175"/>
      <c r="K102" s="175">
        <v>1111.03</v>
      </c>
      <c r="L102" s="184"/>
      <c r="M102" s="183"/>
      <c r="N102" s="183">
        <f t="shared" si="2"/>
        <v>1111.03</v>
      </c>
      <c r="O102" s="92"/>
    </row>
    <row r="103" spans="1:15" s="178" customFormat="1" ht="15" customHeight="1">
      <c r="A103" s="33" t="s">
        <v>113</v>
      </c>
      <c r="B103" s="74">
        <f>SUM(B88:B101)</f>
        <v>14</v>
      </c>
      <c r="C103" s="74">
        <f>SUM(C88:C101)</f>
        <v>9</v>
      </c>
      <c r="D103" s="74">
        <f>SUM(D88:D101)</f>
        <v>5</v>
      </c>
      <c r="E103" s="74">
        <f>SUM(E88:E101)</f>
        <v>8</v>
      </c>
      <c r="F103" s="74">
        <f>SUM(F88:F101)</f>
        <v>7</v>
      </c>
      <c r="G103" s="74"/>
      <c r="H103" s="123">
        <f aca="true" t="shared" si="3" ref="H103:M103">SUM(H88:H102)</f>
        <v>11178.06</v>
      </c>
      <c r="I103" s="120">
        <f t="shared" si="3"/>
        <v>13049.9</v>
      </c>
      <c r="J103" s="120">
        <f t="shared" si="3"/>
        <v>0</v>
      </c>
      <c r="K103" s="123">
        <f t="shared" si="3"/>
        <v>1111.03</v>
      </c>
      <c r="L103" s="123">
        <f t="shared" si="3"/>
        <v>0</v>
      </c>
      <c r="M103" s="123">
        <f t="shared" si="3"/>
        <v>0</v>
      </c>
      <c r="N103" s="123">
        <f t="shared" si="2"/>
        <v>25338.989999999998</v>
      </c>
      <c r="O103" s="92"/>
    </row>
    <row r="104" spans="1:15" s="178" customFormat="1" ht="15" customHeight="1">
      <c r="A104" s="30" t="s">
        <v>71</v>
      </c>
      <c r="B104" s="90"/>
      <c r="C104" s="28"/>
      <c r="D104" s="28"/>
      <c r="E104" s="28"/>
      <c r="F104" s="28"/>
      <c r="G104" s="28"/>
      <c r="H104" s="124"/>
      <c r="I104" s="129"/>
      <c r="J104" s="129"/>
      <c r="K104" s="129"/>
      <c r="L104" s="124"/>
      <c r="M104" s="124"/>
      <c r="N104" s="124"/>
      <c r="O104" s="92"/>
    </row>
    <row r="105" spans="1:15" s="178" customFormat="1" ht="15" customHeight="1">
      <c r="A105" s="288"/>
      <c r="B105" s="182">
        <v>1</v>
      </c>
      <c r="C105" s="92"/>
      <c r="D105" s="92">
        <v>1</v>
      </c>
      <c r="E105" s="92">
        <v>1</v>
      </c>
      <c r="F105" s="92"/>
      <c r="G105" s="92">
        <v>1989</v>
      </c>
      <c r="H105" s="174"/>
      <c r="I105" s="175">
        <v>414.4</v>
      </c>
      <c r="J105" s="175">
        <f>(1494.8+680.56)</f>
        <v>2175.3599999999997</v>
      </c>
      <c r="K105" s="175"/>
      <c r="L105" s="184"/>
      <c r="M105" s="183"/>
      <c r="N105" s="183">
        <f>SUM(H105:M105)</f>
        <v>2589.7599999999998</v>
      </c>
      <c r="O105" s="92"/>
    </row>
    <row r="106" spans="1:15" s="178" customFormat="1" ht="15" customHeight="1">
      <c r="A106" s="288"/>
      <c r="B106" s="182">
        <v>1</v>
      </c>
      <c r="C106" s="92"/>
      <c r="D106" s="92">
        <v>1</v>
      </c>
      <c r="E106" s="92">
        <v>1</v>
      </c>
      <c r="F106" s="92"/>
      <c r="G106" s="92">
        <v>1975</v>
      </c>
      <c r="H106" s="174"/>
      <c r="I106" s="175">
        <v>1265.4</v>
      </c>
      <c r="J106" s="175"/>
      <c r="K106" s="175"/>
      <c r="L106" s="184"/>
      <c r="M106" s="183"/>
      <c r="N106" s="183">
        <f>SUM(H106:M106)</f>
        <v>1265.4</v>
      </c>
      <c r="O106" s="92"/>
    </row>
    <row r="107" spans="1:15" s="178" customFormat="1" ht="15" customHeight="1">
      <c r="A107" s="288"/>
      <c r="B107" s="182">
        <v>1</v>
      </c>
      <c r="C107" s="92"/>
      <c r="D107" s="92">
        <v>1</v>
      </c>
      <c r="E107" s="92">
        <v>1</v>
      </c>
      <c r="F107" s="92"/>
      <c r="G107" s="92">
        <v>1958</v>
      </c>
      <c r="H107" s="174"/>
      <c r="I107" s="175">
        <v>222</v>
      </c>
      <c r="J107" s="175"/>
      <c r="K107" s="175"/>
      <c r="L107" s="184"/>
      <c r="M107" s="183"/>
      <c r="N107" s="183">
        <f>SUM(H107:M107)</f>
        <v>222</v>
      </c>
      <c r="O107" s="92"/>
    </row>
    <row r="108" spans="1:15" s="178" customFormat="1" ht="15" customHeight="1">
      <c r="A108" s="288"/>
      <c r="B108" s="182">
        <v>1</v>
      </c>
      <c r="C108" s="92">
        <v>1</v>
      </c>
      <c r="D108" s="92"/>
      <c r="E108" s="92">
        <v>1</v>
      </c>
      <c r="F108" s="92"/>
      <c r="G108" s="92">
        <v>1989</v>
      </c>
      <c r="H108" s="183"/>
      <c r="I108" s="175"/>
      <c r="J108" s="175">
        <v>710.4</v>
      </c>
      <c r="K108" s="175"/>
      <c r="L108" s="184"/>
      <c r="M108" s="183"/>
      <c r="N108" s="183">
        <f>SUM(H108:M108)</f>
        <v>710.4</v>
      </c>
      <c r="O108" s="92"/>
    </row>
    <row r="109" spans="1:15" s="178" customFormat="1" ht="15" customHeight="1">
      <c r="A109" s="83"/>
      <c r="B109" s="182"/>
      <c r="C109" s="92"/>
      <c r="D109" s="92"/>
      <c r="E109" s="92"/>
      <c r="F109" s="92"/>
      <c r="G109" s="92"/>
      <c r="H109" s="183"/>
      <c r="I109" s="175"/>
      <c r="J109" s="175"/>
      <c r="K109" s="175">
        <v>2958.33</v>
      </c>
      <c r="L109" s="184"/>
      <c r="M109" s="183"/>
      <c r="N109" s="183">
        <f>SUM(H109:M109)</f>
        <v>2958.33</v>
      </c>
      <c r="O109" s="92"/>
    </row>
    <row r="110" spans="1:127" s="189" customFormat="1" ht="15" customHeight="1">
      <c r="A110" s="85" t="s">
        <v>114</v>
      </c>
      <c r="B110" s="74">
        <f>SUM(B105:B108)</f>
        <v>4</v>
      </c>
      <c r="C110" s="74">
        <f>SUM(C105:C108)</f>
        <v>1</v>
      </c>
      <c r="D110" s="74">
        <f>SUM(D105:D108)</f>
        <v>3</v>
      </c>
      <c r="E110" s="74">
        <f>SUM(E105:E108)</f>
        <v>4</v>
      </c>
      <c r="F110" s="74">
        <f>SUM(F105:F108)</f>
        <v>0</v>
      </c>
      <c r="G110" s="74"/>
      <c r="H110" s="123">
        <f>SUM(H105:H108)</f>
        <v>0</v>
      </c>
      <c r="I110" s="120">
        <f>SUM(I105:I109)</f>
        <v>1901.8000000000002</v>
      </c>
      <c r="J110" s="120">
        <f>SUM(J105:J108)</f>
        <v>2885.7599999999998</v>
      </c>
      <c r="K110" s="120">
        <f>K109</f>
        <v>2958.33</v>
      </c>
      <c r="L110" s="123">
        <f>SUM(L105:L108)</f>
        <v>0</v>
      </c>
      <c r="M110" s="123">
        <f>SUM(M105:M108)</f>
        <v>0</v>
      </c>
      <c r="N110" s="123">
        <f>SUM(N104:N109)</f>
        <v>7745.889999999999</v>
      </c>
      <c r="O110" s="74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</row>
    <row r="111" spans="1:15" s="84" customFormat="1" ht="15" customHeight="1">
      <c r="A111" s="30" t="s">
        <v>95</v>
      </c>
      <c r="B111" s="90"/>
      <c r="C111" s="28"/>
      <c r="D111" s="28"/>
      <c r="E111" s="28"/>
      <c r="F111" s="36"/>
      <c r="G111" s="36"/>
      <c r="H111" s="118"/>
      <c r="I111" s="128"/>
      <c r="J111" s="128"/>
      <c r="K111" s="128"/>
      <c r="L111" s="118"/>
      <c r="M111" s="118"/>
      <c r="N111" s="118"/>
      <c r="O111" s="182"/>
    </row>
    <row r="112" spans="1:15" s="178" customFormat="1" ht="15" customHeight="1">
      <c r="A112" s="288"/>
      <c r="B112" s="182">
        <v>1</v>
      </c>
      <c r="C112" s="92">
        <v>1</v>
      </c>
      <c r="D112" s="92"/>
      <c r="E112" s="92">
        <v>1</v>
      </c>
      <c r="F112" s="92"/>
      <c r="G112" s="92">
        <v>1956</v>
      </c>
      <c r="H112" s="183"/>
      <c r="I112" s="175">
        <v>407</v>
      </c>
      <c r="J112" s="175"/>
      <c r="K112" s="175"/>
      <c r="L112" s="183"/>
      <c r="M112" s="184"/>
      <c r="N112" s="183">
        <f aca="true" t="shared" si="4" ref="N112:N119">SUM(H112:M112)</f>
        <v>407</v>
      </c>
      <c r="O112" s="190"/>
    </row>
    <row r="113" spans="1:14" s="84" customFormat="1" ht="15">
      <c r="A113" s="288"/>
      <c r="B113" s="182">
        <v>1</v>
      </c>
      <c r="C113" s="83"/>
      <c r="D113" s="83">
        <v>1</v>
      </c>
      <c r="E113" s="83"/>
      <c r="F113" s="92">
        <v>1</v>
      </c>
      <c r="G113" s="92">
        <v>1978</v>
      </c>
      <c r="H113" s="186"/>
      <c r="I113" s="187">
        <v>1167.35</v>
      </c>
      <c r="J113" s="175">
        <v>584.63</v>
      </c>
      <c r="K113" s="187"/>
      <c r="L113" s="186"/>
      <c r="M113" s="186"/>
      <c r="N113" s="183">
        <f t="shared" si="4"/>
        <v>1751.98</v>
      </c>
    </row>
    <row r="114" spans="1:15" s="178" customFormat="1" ht="15" customHeight="1">
      <c r="A114" s="288"/>
      <c r="B114" s="182">
        <v>1</v>
      </c>
      <c r="C114" s="92">
        <v>1</v>
      </c>
      <c r="D114" s="92"/>
      <c r="E114" s="92"/>
      <c r="F114" s="92">
        <v>1</v>
      </c>
      <c r="G114" s="92">
        <v>1972</v>
      </c>
      <c r="H114" s="183"/>
      <c r="I114" s="175">
        <v>902.8</v>
      </c>
      <c r="J114" s="175"/>
      <c r="K114" s="175"/>
      <c r="L114" s="183"/>
      <c r="M114" s="184"/>
      <c r="N114" s="183">
        <f t="shared" si="4"/>
        <v>902.8</v>
      </c>
      <c r="O114" s="190">
        <f>SUM(H114:N114)</f>
        <v>1805.6</v>
      </c>
    </row>
    <row r="115" spans="1:15" s="178" customFormat="1" ht="15" customHeight="1">
      <c r="A115" s="288"/>
      <c r="B115" s="182">
        <v>1</v>
      </c>
      <c r="C115" s="92">
        <v>1</v>
      </c>
      <c r="D115" s="92"/>
      <c r="E115" s="92"/>
      <c r="F115" s="92">
        <v>1</v>
      </c>
      <c r="G115" s="92">
        <v>1970</v>
      </c>
      <c r="H115" s="183"/>
      <c r="I115" s="175"/>
      <c r="J115" s="175">
        <f>(377.4+629.88)</f>
        <v>1007.28</v>
      </c>
      <c r="K115" s="175"/>
      <c r="L115" s="183"/>
      <c r="M115" s="184"/>
      <c r="N115" s="183">
        <f t="shared" si="4"/>
        <v>1007.28</v>
      </c>
      <c r="O115" s="88">
        <f>SUM(H115:N115)</f>
        <v>2014.56</v>
      </c>
    </row>
    <row r="116" spans="1:15" s="178" customFormat="1" ht="15" customHeight="1">
      <c r="A116" s="288"/>
      <c r="B116" s="182">
        <v>1</v>
      </c>
      <c r="C116" s="92">
        <v>1</v>
      </c>
      <c r="D116" s="92"/>
      <c r="E116" s="92"/>
      <c r="F116" s="92">
        <v>1</v>
      </c>
      <c r="G116" s="92">
        <v>1974</v>
      </c>
      <c r="H116" s="183"/>
      <c r="I116" s="175">
        <v>503.2</v>
      </c>
      <c r="J116" s="175"/>
      <c r="K116" s="175"/>
      <c r="L116" s="183"/>
      <c r="M116" s="184"/>
      <c r="N116" s="183">
        <f t="shared" si="4"/>
        <v>503.2</v>
      </c>
      <c r="O116" s="88">
        <f>SUM(H116:N116)</f>
        <v>1006.4</v>
      </c>
    </row>
    <row r="117" spans="1:15" s="178" customFormat="1" ht="15" customHeight="1">
      <c r="A117" s="288"/>
      <c r="B117" s="182">
        <v>1</v>
      </c>
      <c r="C117" s="92"/>
      <c r="D117" s="92">
        <v>1</v>
      </c>
      <c r="E117" s="92"/>
      <c r="F117" s="92">
        <v>1</v>
      </c>
      <c r="G117" s="92">
        <v>1981</v>
      </c>
      <c r="H117" s="183"/>
      <c r="I117" s="175"/>
      <c r="J117" s="175">
        <v>282.36</v>
      </c>
      <c r="K117" s="175"/>
      <c r="L117" s="183"/>
      <c r="M117" s="184"/>
      <c r="N117" s="183">
        <f t="shared" si="4"/>
        <v>282.36</v>
      </c>
      <c r="O117" s="88"/>
    </row>
    <row r="118" spans="1:15" s="178" customFormat="1" ht="15" customHeight="1">
      <c r="A118" s="288"/>
      <c r="B118" s="182">
        <v>1</v>
      </c>
      <c r="C118" s="92"/>
      <c r="D118" s="92">
        <v>1</v>
      </c>
      <c r="E118" s="92"/>
      <c r="F118" s="92">
        <v>1</v>
      </c>
      <c r="G118" s="92">
        <v>1962</v>
      </c>
      <c r="H118" s="183">
        <v>1093.35</v>
      </c>
      <c r="I118" s="175"/>
      <c r="J118" s="175"/>
      <c r="K118" s="175"/>
      <c r="L118" s="183"/>
      <c r="M118" s="184"/>
      <c r="N118" s="183">
        <f t="shared" si="4"/>
        <v>1093.35</v>
      </c>
      <c r="O118" s="88"/>
    </row>
    <row r="119" spans="1:15" s="178" customFormat="1" ht="15" customHeight="1">
      <c r="A119" s="83"/>
      <c r="B119" s="182"/>
      <c r="C119" s="92"/>
      <c r="D119" s="92"/>
      <c r="E119" s="92"/>
      <c r="F119" s="92"/>
      <c r="G119" s="92"/>
      <c r="H119" s="183"/>
      <c r="I119" s="175"/>
      <c r="J119" s="175"/>
      <c r="K119" s="175">
        <v>3612.12</v>
      </c>
      <c r="L119" s="183"/>
      <c r="M119" s="184"/>
      <c r="N119" s="183">
        <f t="shared" si="4"/>
        <v>3612.12</v>
      </c>
      <c r="O119" s="88"/>
    </row>
    <row r="120" spans="1:15" s="178" customFormat="1" ht="15" customHeight="1">
      <c r="A120" s="85" t="s">
        <v>115</v>
      </c>
      <c r="B120" s="74">
        <f>SUM(B112:B118)</f>
        <v>7</v>
      </c>
      <c r="C120" s="74">
        <f>SUM(C112:C118)</f>
        <v>4</v>
      </c>
      <c r="D120" s="74">
        <f>SUM(D112:D118)</f>
        <v>3</v>
      </c>
      <c r="E120" s="74">
        <f>SUM(E112:E118)</f>
        <v>1</v>
      </c>
      <c r="F120" s="74">
        <f>SUM(F112:F118)</f>
        <v>6</v>
      </c>
      <c r="G120" s="74"/>
      <c r="H120" s="120">
        <f>SUM(H112:H118)</f>
        <v>1093.35</v>
      </c>
      <c r="I120" s="120">
        <f>SUM(I112:I118)</f>
        <v>2980.3499999999995</v>
      </c>
      <c r="J120" s="120">
        <f>SUM(J112:J118)</f>
        <v>1874.27</v>
      </c>
      <c r="K120" s="120">
        <f>K119</f>
        <v>3612.12</v>
      </c>
      <c r="L120" s="123">
        <f>SUM(L112:L118)</f>
        <v>0</v>
      </c>
      <c r="M120" s="123">
        <f>SUM(M112:M118)</f>
        <v>0</v>
      </c>
      <c r="N120" s="123">
        <f>SUM(N112:N119)</f>
        <v>9560.09</v>
      </c>
      <c r="O120" s="88"/>
    </row>
    <row r="121" spans="1:15" s="178" customFormat="1" ht="15" customHeight="1">
      <c r="A121" s="30" t="s">
        <v>96</v>
      </c>
      <c r="B121" s="90"/>
      <c r="C121" s="28"/>
      <c r="D121" s="28"/>
      <c r="E121" s="28"/>
      <c r="F121" s="36"/>
      <c r="G121" s="36"/>
      <c r="H121" s="118"/>
      <c r="I121" s="128"/>
      <c r="J121" s="128"/>
      <c r="K121" s="128"/>
      <c r="L121" s="118"/>
      <c r="M121" s="118"/>
      <c r="N121" s="118"/>
      <c r="O121" s="88"/>
    </row>
    <row r="122" spans="1:15" s="178" customFormat="1" ht="15" customHeight="1">
      <c r="A122" s="83" t="s">
        <v>136</v>
      </c>
      <c r="B122" s="182"/>
      <c r="C122" s="182"/>
      <c r="D122" s="182"/>
      <c r="E122" s="182"/>
      <c r="F122" s="182"/>
      <c r="G122" s="92"/>
      <c r="H122" s="174"/>
      <c r="I122" s="175"/>
      <c r="J122" s="175"/>
      <c r="K122" s="175"/>
      <c r="L122" s="183"/>
      <c r="M122" s="184"/>
      <c r="N122" s="187">
        <f aca="true" t="shared" si="5" ref="N122:N127">SUM(H122:M122)</f>
        <v>0</v>
      </c>
      <c r="O122" s="88"/>
    </row>
    <row r="123" spans="1:15" s="178" customFormat="1" ht="15" customHeight="1">
      <c r="A123" s="288"/>
      <c r="B123" s="192">
        <v>1</v>
      </c>
      <c r="C123" s="192"/>
      <c r="D123" s="192">
        <v>1</v>
      </c>
      <c r="E123" s="192"/>
      <c r="F123" s="192">
        <v>1</v>
      </c>
      <c r="G123" s="92">
        <v>1979</v>
      </c>
      <c r="H123" s="183"/>
      <c r="I123" s="175"/>
      <c r="J123" s="175">
        <f>(1809.3+1013.6)</f>
        <v>2822.9</v>
      </c>
      <c r="K123" s="175"/>
      <c r="L123" s="183"/>
      <c r="M123" s="184"/>
      <c r="N123" s="187">
        <f t="shared" si="5"/>
        <v>2822.9</v>
      </c>
      <c r="O123" s="88"/>
    </row>
    <row r="124" spans="1:15" s="178" customFormat="1" ht="15" customHeight="1">
      <c r="A124" s="288"/>
      <c r="B124" s="192">
        <v>1</v>
      </c>
      <c r="C124" s="182"/>
      <c r="D124" s="182">
        <v>1</v>
      </c>
      <c r="E124" s="182">
        <v>1</v>
      </c>
      <c r="F124" s="182"/>
      <c r="G124" s="92"/>
      <c r="H124" s="174"/>
      <c r="I124" s="175"/>
      <c r="J124" s="175">
        <f>(477.3+115.84)</f>
        <v>593.14</v>
      </c>
      <c r="K124" s="175"/>
      <c r="L124" s="183"/>
      <c r="M124" s="184"/>
      <c r="N124" s="187">
        <f t="shared" si="5"/>
        <v>593.14</v>
      </c>
      <c r="O124" s="88"/>
    </row>
    <row r="125" spans="1:15" s="178" customFormat="1" ht="15" customHeight="1">
      <c r="A125" s="288"/>
      <c r="B125" s="192">
        <v>1</v>
      </c>
      <c r="C125" s="182">
        <v>1</v>
      </c>
      <c r="D125" s="182"/>
      <c r="E125" s="182"/>
      <c r="F125" s="182">
        <v>1</v>
      </c>
      <c r="G125" s="92">
        <v>1960</v>
      </c>
      <c r="H125" s="183"/>
      <c r="I125" s="187">
        <v>1105.41</v>
      </c>
      <c r="J125" s="175">
        <v>69.34</v>
      </c>
      <c r="K125" s="187"/>
      <c r="L125" s="183"/>
      <c r="M125" s="184"/>
      <c r="N125" s="187">
        <f t="shared" si="5"/>
        <v>1174.75</v>
      </c>
      <c r="O125" s="88"/>
    </row>
    <row r="126" spans="1:15" s="178" customFormat="1" ht="15" customHeight="1">
      <c r="A126" s="288"/>
      <c r="B126" s="192">
        <v>1</v>
      </c>
      <c r="C126" s="182">
        <v>1</v>
      </c>
      <c r="D126" s="182"/>
      <c r="E126" s="182"/>
      <c r="F126" s="182">
        <v>1</v>
      </c>
      <c r="G126" s="92">
        <v>1964</v>
      </c>
      <c r="H126" s="183"/>
      <c r="I126" s="187">
        <v>865.8</v>
      </c>
      <c r="J126" s="175"/>
      <c r="K126" s="187"/>
      <c r="L126" s="183"/>
      <c r="M126" s="184"/>
      <c r="N126" s="187">
        <f t="shared" si="5"/>
        <v>865.8</v>
      </c>
      <c r="O126" s="88"/>
    </row>
    <row r="127" spans="1:15" s="178" customFormat="1" ht="15" customHeight="1">
      <c r="A127" s="288"/>
      <c r="B127" s="192">
        <v>1</v>
      </c>
      <c r="C127" s="193">
        <v>1</v>
      </c>
      <c r="D127" s="193"/>
      <c r="E127" s="193"/>
      <c r="F127" s="193">
        <v>1</v>
      </c>
      <c r="G127" s="92">
        <v>1968</v>
      </c>
      <c r="H127" s="183"/>
      <c r="I127" s="175"/>
      <c r="J127" s="175">
        <f>(680.8+608.16)</f>
        <v>1288.96</v>
      </c>
      <c r="K127" s="175"/>
      <c r="L127" s="183"/>
      <c r="M127" s="184"/>
      <c r="N127" s="187">
        <f t="shared" si="5"/>
        <v>1288.96</v>
      </c>
      <c r="O127" s="88"/>
    </row>
    <row r="128" spans="1:15" s="178" customFormat="1" ht="15" customHeight="1">
      <c r="A128" s="191"/>
      <c r="B128" s="192"/>
      <c r="C128" s="193"/>
      <c r="D128" s="193"/>
      <c r="E128" s="193"/>
      <c r="F128" s="193"/>
      <c r="G128" s="92"/>
      <c r="H128" s="175">
        <v>28229</v>
      </c>
      <c r="I128" s="175"/>
      <c r="J128" s="175"/>
      <c r="K128" s="183">
        <v>4556.77</v>
      </c>
      <c r="L128" s="175">
        <v>28229</v>
      </c>
      <c r="N128" s="187">
        <f>SUM(H128:L128)</f>
        <v>61014.770000000004</v>
      </c>
      <c r="O128" s="88"/>
    </row>
    <row r="129" spans="1:15" s="178" customFormat="1" ht="15" customHeight="1">
      <c r="A129" s="87" t="s">
        <v>160</v>
      </c>
      <c r="B129" s="47">
        <f>SUM(B122:B127)</f>
        <v>5</v>
      </c>
      <c r="C129" s="74">
        <f>SUM(C122:C127)</f>
        <v>3</v>
      </c>
      <c r="D129" s="74">
        <f>SUM(D122:D127)</f>
        <v>2</v>
      </c>
      <c r="E129" s="74">
        <f>SUM(E122:E127)</f>
        <v>1</v>
      </c>
      <c r="F129" s="74">
        <f>SUM(F122:F127)</f>
        <v>4</v>
      </c>
      <c r="G129" s="74"/>
      <c r="H129" s="123">
        <f>H128</f>
        <v>28229</v>
      </c>
      <c r="I129" s="120">
        <f>SUM(I122:I127)</f>
        <v>1971.21</v>
      </c>
      <c r="J129" s="120">
        <f>SUM(J122:J127)</f>
        <v>4774.34</v>
      </c>
      <c r="K129" s="120">
        <f>SUM(K122:K128)</f>
        <v>4556.77</v>
      </c>
      <c r="L129" s="120">
        <f>SUM(L122:L128)</f>
        <v>28229</v>
      </c>
      <c r="M129" s="123"/>
      <c r="N129" s="123">
        <f>SUM(N122:N128)</f>
        <v>67760.32</v>
      </c>
      <c r="O129" s="88"/>
    </row>
    <row r="130" spans="1:15" s="194" customFormat="1" ht="15" customHeight="1">
      <c r="A130" s="30" t="s">
        <v>97</v>
      </c>
      <c r="B130" s="90"/>
      <c r="C130" s="90"/>
      <c r="D130" s="90"/>
      <c r="E130" s="90"/>
      <c r="F130" s="90"/>
      <c r="G130" s="90"/>
      <c r="H130" s="125"/>
      <c r="I130" s="130"/>
      <c r="J130" s="130"/>
      <c r="K130" s="130"/>
      <c r="L130" s="135"/>
      <c r="M130" s="135"/>
      <c r="N130" s="286"/>
      <c r="O130" s="286"/>
    </row>
    <row r="131" spans="1:15" s="84" customFormat="1" ht="15" customHeight="1">
      <c r="A131" s="288"/>
      <c r="B131" s="182">
        <v>1</v>
      </c>
      <c r="C131" s="192">
        <v>1</v>
      </c>
      <c r="D131" s="192"/>
      <c r="E131" s="192"/>
      <c r="F131" s="92">
        <v>1</v>
      </c>
      <c r="G131" s="92">
        <v>1971</v>
      </c>
      <c r="H131" s="195"/>
      <c r="I131" s="187"/>
      <c r="J131" s="175">
        <f>(4318.83+955.68)</f>
        <v>5274.51</v>
      </c>
      <c r="K131" s="187"/>
      <c r="L131" s="187"/>
      <c r="M131" s="187"/>
      <c r="N131" s="183">
        <f>SUM(H131:M131)</f>
        <v>5274.51</v>
      </c>
      <c r="O131" s="182"/>
    </row>
    <row r="132" spans="1:15" s="84" customFormat="1" ht="15" customHeight="1">
      <c r="A132" s="83"/>
      <c r="B132" s="182"/>
      <c r="C132" s="192"/>
      <c r="D132" s="192"/>
      <c r="E132" s="192"/>
      <c r="F132" s="92"/>
      <c r="G132" s="92"/>
      <c r="H132" s="195"/>
      <c r="I132" s="187"/>
      <c r="J132" s="175"/>
      <c r="K132" s="187">
        <v>1392.39</v>
      </c>
      <c r="L132" s="187"/>
      <c r="M132" s="196"/>
      <c r="N132" s="183">
        <f>SUM(H132:L132)</f>
        <v>1392.39</v>
      </c>
      <c r="O132" s="182"/>
    </row>
    <row r="133" spans="1:15" s="84" customFormat="1" ht="15" customHeight="1">
      <c r="A133" s="85" t="s">
        <v>118</v>
      </c>
      <c r="B133" s="74">
        <f>SUM(B131:B131)</f>
        <v>1</v>
      </c>
      <c r="C133" s="74">
        <f>SUM(C131:C131)</f>
        <v>1</v>
      </c>
      <c r="D133" s="74">
        <f>SUM(D131:D131)</f>
        <v>0</v>
      </c>
      <c r="E133" s="74">
        <f>SUM(E131:E131)</f>
        <v>0</v>
      </c>
      <c r="F133" s="74">
        <f>SUM(F131:F131)</f>
        <v>1</v>
      </c>
      <c r="G133" s="74"/>
      <c r="H133" s="123">
        <f>SUM(H131:H133)</f>
        <v>0</v>
      </c>
      <c r="I133" s="120">
        <f>SUM(I131:I131)</f>
        <v>0</v>
      </c>
      <c r="J133" s="120">
        <f>SUM(J131:J131)</f>
        <v>5274.51</v>
      </c>
      <c r="K133" s="123">
        <f>K132</f>
        <v>1392.39</v>
      </c>
      <c r="L133" s="123">
        <f>SUM(L131:L133)</f>
        <v>0</v>
      </c>
      <c r="M133" s="123"/>
      <c r="N133" s="153">
        <f>J133+K133</f>
        <v>6666.900000000001</v>
      </c>
      <c r="O133" s="182"/>
    </row>
    <row r="134" spans="1:15" s="84" customFormat="1" ht="15" customHeight="1">
      <c r="A134" s="30" t="s">
        <v>98</v>
      </c>
      <c r="B134" s="90"/>
      <c r="C134" s="28"/>
      <c r="D134" s="28"/>
      <c r="E134" s="28"/>
      <c r="F134" s="36"/>
      <c r="G134" s="36"/>
      <c r="H134" s="118"/>
      <c r="I134" s="128"/>
      <c r="J134" s="128"/>
      <c r="K134" s="128"/>
      <c r="L134" s="118"/>
      <c r="M134" s="118"/>
      <c r="N134" s="118"/>
      <c r="O134" s="182"/>
    </row>
    <row r="135" spans="1:15" s="84" customFormat="1" ht="15" customHeight="1">
      <c r="A135" s="288"/>
      <c r="B135" s="182">
        <v>1</v>
      </c>
      <c r="C135" s="182">
        <v>1</v>
      </c>
      <c r="D135" s="182"/>
      <c r="E135" s="182">
        <v>1</v>
      </c>
      <c r="F135" s="182"/>
      <c r="G135" s="92">
        <v>1965</v>
      </c>
      <c r="H135" s="183"/>
      <c r="I135" s="175">
        <v>44.4</v>
      </c>
      <c r="J135" s="175"/>
      <c r="K135" s="175"/>
      <c r="L135" s="186"/>
      <c r="M135" s="186"/>
      <c r="N135" s="187">
        <f aca="true" t="shared" si="6" ref="N135:N146">SUM(H135:M135)</f>
        <v>44.4</v>
      </c>
      <c r="O135" s="182"/>
    </row>
    <row r="136" spans="1:15" s="84" customFormat="1" ht="15" customHeight="1">
      <c r="A136" s="288"/>
      <c r="B136" s="182">
        <v>1</v>
      </c>
      <c r="C136" s="192">
        <v>1</v>
      </c>
      <c r="D136" s="192"/>
      <c r="E136" s="192">
        <v>1</v>
      </c>
      <c r="F136" s="192"/>
      <c r="G136" s="92">
        <v>1950</v>
      </c>
      <c r="H136" s="183">
        <v>3485.4</v>
      </c>
      <c r="I136" s="187"/>
      <c r="J136" s="175"/>
      <c r="K136" s="187"/>
      <c r="L136" s="186"/>
      <c r="M136" s="186"/>
      <c r="N136" s="187">
        <f t="shared" si="6"/>
        <v>3485.4</v>
      </c>
      <c r="O136" s="182"/>
    </row>
    <row r="137" spans="1:15" s="84" customFormat="1" ht="15" customHeight="1">
      <c r="A137" s="288"/>
      <c r="B137" s="182">
        <v>1</v>
      </c>
      <c r="C137" s="182"/>
      <c r="D137" s="182">
        <v>1</v>
      </c>
      <c r="E137" s="182">
        <v>1</v>
      </c>
      <c r="F137" s="182"/>
      <c r="G137" s="92">
        <v>1953</v>
      </c>
      <c r="H137" s="183">
        <v>984.2</v>
      </c>
      <c r="I137" s="187"/>
      <c r="J137" s="175"/>
      <c r="K137" s="187"/>
      <c r="L137" s="186"/>
      <c r="M137" s="186"/>
      <c r="N137" s="187">
        <f t="shared" si="6"/>
        <v>984.2</v>
      </c>
      <c r="O137" s="182"/>
    </row>
    <row r="138" spans="1:17" s="84" customFormat="1" ht="15" customHeight="1">
      <c r="A138" s="288"/>
      <c r="B138" s="182">
        <v>1</v>
      </c>
      <c r="C138" s="182"/>
      <c r="D138" s="182">
        <v>1</v>
      </c>
      <c r="E138" s="182">
        <v>1</v>
      </c>
      <c r="F138" s="182"/>
      <c r="G138" s="92">
        <v>1984</v>
      </c>
      <c r="H138" s="183"/>
      <c r="I138" s="175">
        <v>610.5</v>
      </c>
      <c r="J138" s="175">
        <v>362</v>
      </c>
      <c r="K138" s="175"/>
      <c r="L138" s="186"/>
      <c r="M138" s="186"/>
      <c r="N138" s="187">
        <f t="shared" si="6"/>
        <v>972.5</v>
      </c>
      <c r="O138" s="182"/>
      <c r="P138" s="283"/>
      <c r="Q138" s="284"/>
    </row>
    <row r="139" spans="1:15" s="84" customFormat="1" ht="15" customHeight="1">
      <c r="A139" s="288"/>
      <c r="B139" s="182">
        <v>1</v>
      </c>
      <c r="C139" s="182">
        <v>1</v>
      </c>
      <c r="D139" s="182"/>
      <c r="E139" s="182">
        <v>1</v>
      </c>
      <c r="F139" s="182"/>
      <c r="G139" s="92">
        <v>1970</v>
      </c>
      <c r="H139" s="183"/>
      <c r="I139" s="187">
        <v>74</v>
      </c>
      <c r="J139" s="175"/>
      <c r="K139" s="187"/>
      <c r="L139" s="186"/>
      <c r="M139" s="186"/>
      <c r="N139" s="187">
        <f t="shared" si="6"/>
        <v>74</v>
      </c>
      <c r="O139" s="182"/>
    </row>
    <row r="140" spans="1:15" s="84" customFormat="1" ht="15" customHeight="1">
      <c r="A140" s="288"/>
      <c r="B140" s="182">
        <v>1</v>
      </c>
      <c r="C140" s="182">
        <v>1</v>
      </c>
      <c r="D140" s="182"/>
      <c r="E140" s="182"/>
      <c r="F140" s="182">
        <v>1</v>
      </c>
      <c r="G140" s="92">
        <v>1992</v>
      </c>
      <c r="H140" s="183">
        <v>832.5</v>
      </c>
      <c r="I140" s="175">
        <v>462.5</v>
      </c>
      <c r="J140" s="175"/>
      <c r="K140" s="175"/>
      <c r="L140" s="186"/>
      <c r="M140" s="186"/>
      <c r="N140" s="187">
        <f t="shared" si="6"/>
        <v>1295</v>
      </c>
      <c r="O140" s="182"/>
    </row>
    <row r="141" spans="1:15" s="84" customFormat="1" ht="15" customHeight="1">
      <c r="A141" s="288"/>
      <c r="B141" s="182">
        <v>1</v>
      </c>
      <c r="C141" s="182">
        <v>1</v>
      </c>
      <c r="D141" s="182"/>
      <c r="E141" s="182"/>
      <c r="F141" s="182">
        <v>1</v>
      </c>
      <c r="G141" s="92">
        <v>1974</v>
      </c>
      <c r="H141" s="183"/>
      <c r="I141" s="187">
        <v>155.4</v>
      </c>
      <c r="J141" s="175"/>
      <c r="K141" s="187"/>
      <c r="L141" s="186"/>
      <c r="M141" s="186"/>
      <c r="N141" s="187">
        <f t="shared" si="6"/>
        <v>155.4</v>
      </c>
      <c r="O141" s="182"/>
    </row>
    <row r="142" spans="1:15" s="84" customFormat="1" ht="15" customHeight="1">
      <c r="A142" s="288"/>
      <c r="B142" s="182">
        <v>1</v>
      </c>
      <c r="C142" s="182">
        <v>1</v>
      </c>
      <c r="D142" s="182"/>
      <c r="E142" s="182"/>
      <c r="F142" s="182">
        <v>1</v>
      </c>
      <c r="G142" s="92">
        <v>1960</v>
      </c>
      <c r="H142" s="183"/>
      <c r="I142" s="175">
        <v>103.6</v>
      </c>
      <c r="J142" s="175">
        <f>(1365.3+506.8)</f>
        <v>1872.1</v>
      </c>
      <c r="K142" s="175"/>
      <c r="L142" s="186"/>
      <c r="M142" s="186"/>
      <c r="N142" s="187">
        <f t="shared" si="6"/>
        <v>1975.6999999999998</v>
      </c>
      <c r="O142" s="182"/>
    </row>
    <row r="143" spans="1:15" s="84" customFormat="1" ht="15" customHeight="1">
      <c r="A143" s="288"/>
      <c r="B143" s="182">
        <v>1</v>
      </c>
      <c r="C143" s="182"/>
      <c r="D143" s="182">
        <v>1</v>
      </c>
      <c r="E143" s="182">
        <v>1</v>
      </c>
      <c r="F143" s="182"/>
      <c r="G143" s="92">
        <v>1966</v>
      </c>
      <c r="H143" s="183">
        <v>932.4</v>
      </c>
      <c r="I143" s="175"/>
      <c r="J143" s="175"/>
      <c r="K143" s="175"/>
      <c r="L143" s="186"/>
      <c r="M143" s="186"/>
      <c r="N143" s="187">
        <f t="shared" si="6"/>
        <v>932.4</v>
      </c>
      <c r="O143" s="182"/>
    </row>
    <row r="144" spans="1:15" s="84" customFormat="1" ht="15" customHeight="1">
      <c r="A144" s="288"/>
      <c r="B144" s="182">
        <v>1</v>
      </c>
      <c r="C144" s="182">
        <v>1</v>
      </c>
      <c r="D144" s="182"/>
      <c r="E144" s="182"/>
      <c r="F144" s="182">
        <v>1</v>
      </c>
      <c r="G144" s="92">
        <v>1977</v>
      </c>
      <c r="H144" s="183"/>
      <c r="I144" s="175">
        <v>1420.8</v>
      </c>
      <c r="J144" s="175"/>
      <c r="K144" s="175"/>
      <c r="L144" s="186"/>
      <c r="M144" s="186"/>
      <c r="N144" s="187">
        <f t="shared" si="6"/>
        <v>1420.8</v>
      </c>
      <c r="O144" s="182"/>
    </row>
    <row r="145" spans="1:15" s="84" customFormat="1" ht="15" customHeight="1">
      <c r="A145" s="288"/>
      <c r="B145" s="182">
        <v>1</v>
      </c>
      <c r="C145" s="182">
        <v>1</v>
      </c>
      <c r="D145" s="182"/>
      <c r="E145" s="182"/>
      <c r="F145" s="182">
        <v>1</v>
      </c>
      <c r="G145" s="92">
        <v>1971</v>
      </c>
      <c r="H145" s="183"/>
      <c r="I145" s="175">
        <v>3788.8</v>
      </c>
      <c r="J145" s="175">
        <v>434.4</v>
      </c>
      <c r="K145" s="175"/>
      <c r="L145" s="186"/>
      <c r="M145" s="186"/>
      <c r="N145" s="187">
        <f t="shared" si="6"/>
        <v>4223.2</v>
      </c>
      <c r="O145" s="182"/>
    </row>
    <row r="146" spans="1:15" s="84" customFormat="1" ht="15" customHeight="1">
      <c r="A146" s="83"/>
      <c r="B146" s="182"/>
      <c r="C146" s="182"/>
      <c r="D146" s="182"/>
      <c r="E146" s="182"/>
      <c r="F146" s="182"/>
      <c r="G146" s="92"/>
      <c r="H146" s="183"/>
      <c r="I146" s="175"/>
      <c r="J146" s="175"/>
      <c r="K146" s="175">
        <v>5781.35</v>
      </c>
      <c r="L146" s="186"/>
      <c r="M146" s="186"/>
      <c r="N146" s="187">
        <f t="shared" si="6"/>
        <v>5781.35</v>
      </c>
      <c r="O146" s="182"/>
    </row>
    <row r="147" spans="1:15" s="84" customFormat="1" ht="15" customHeight="1">
      <c r="A147" s="85" t="s">
        <v>119</v>
      </c>
      <c r="B147" s="74">
        <f>SUM(B135:B145)</f>
        <v>11</v>
      </c>
      <c r="C147" s="74">
        <f>SUM(C135:C145)</f>
        <v>8</v>
      </c>
      <c r="D147" s="74">
        <f>SUM(D135:D145)</f>
        <v>3</v>
      </c>
      <c r="E147" s="74">
        <f>SUM(E135:E145)</f>
        <v>6</v>
      </c>
      <c r="F147" s="74">
        <f>SUM(F135:F145)</f>
        <v>5</v>
      </c>
      <c r="G147" s="74"/>
      <c r="H147" s="120">
        <f>SUM(H135:H145)</f>
        <v>6234.5</v>
      </c>
      <c r="I147" s="120">
        <f>SUM(I135:I146)</f>
        <v>6660</v>
      </c>
      <c r="J147" s="120">
        <f>SUM(J135:J145)</f>
        <v>2668.5</v>
      </c>
      <c r="K147" s="120">
        <f>K146</f>
        <v>5781.35</v>
      </c>
      <c r="L147" s="123">
        <f>SUM(L135:L147)</f>
        <v>0</v>
      </c>
      <c r="M147" s="123"/>
      <c r="N147" s="123">
        <f>SUM(N135:N146)</f>
        <v>21344.35</v>
      </c>
      <c r="O147" s="182"/>
    </row>
    <row r="148" spans="1:15" s="84" customFormat="1" ht="15" customHeight="1">
      <c r="A148" s="83" t="s">
        <v>163</v>
      </c>
      <c r="B148" s="182"/>
      <c r="C148" s="182"/>
      <c r="D148" s="182"/>
      <c r="E148" s="182"/>
      <c r="F148" s="182"/>
      <c r="G148" s="92"/>
      <c r="H148" s="183"/>
      <c r="I148" s="175">
        <v>10000</v>
      </c>
      <c r="J148" s="175"/>
      <c r="K148" s="175"/>
      <c r="L148" s="186"/>
      <c r="M148" s="186"/>
      <c r="N148" s="187"/>
      <c r="O148" s="182"/>
    </row>
    <row r="149" spans="1:15" s="84" customFormat="1" ht="15" customHeight="1">
      <c r="A149" s="89" t="s">
        <v>120</v>
      </c>
      <c r="B149" s="91">
        <f>B10+B83+B86+B103+B110+B120+B129+B133+B147</f>
        <v>117</v>
      </c>
      <c r="C149" s="91">
        <f>C10+C83+C86+C103+C110+C120+C129+C133+C147</f>
        <v>64</v>
      </c>
      <c r="D149" s="91">
        <f>D10+D83+D86+D103+D110+D120+D129+D133+D147</f>
        <v>54</v>
      </c>
      <c r="E149" s="91">
        <f>E10+E83+E86+E103+E110+E120+E129+E133+E147</f>
        <v>73</v>
      </c>
      <c r="F149" s="91">
        <f>F10+F83+F86+F103+F110+F120+F129+F133+F147</f>
        <v>45</v>
      </c>
      <c r="G149" s="91"/>
      <c r="H149" s="126">
        <f>H10+H83+H103+H120+H147+H86+H129</f>
        <v>142814.31</v>
      </c>
      <c r="I149" s="131">
        <f>I10+I83+I86+I103+I110+I120+I129+I147+I148</f>
        <v>92403.36000000002</v>
      </c>
      <c r="J149" s="131">
        <f>J147+J133+J129+J120+J110+J86+J83+J10</f>
        <v>20848.800000000003</v>
      </c>
      <c r="K149" s="131">
        <f>K147+K133+K129+K120+K110+K103+K83+K10</f>
        <v>25751.16</v>
      </c>
      <c r="L149" s="126"/>
      <c r="M149" s="126">
        <f>M129</f>
        <v>0</v>
      </c>
      <c r="N149" s="126">
        <f>SUM(H149:M149)</f>
        <v>281817.63</v>
      </c>
      <c r="O149" s="182"/>
    </row>
  </sheetData>
  <mergeCells count="5">
    <mergeCell ref="P138:Q138"/>
    <mergeCell ref="A1:N1"/>
    <mergeCell ref="A2:N2"/>
    <mergeCell ref="N87:O87"/>
    <mergeCell ref="N130:O1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DY154"/>
  <sheetViews>
    <sheetView workbookViewId="0" topLeftCell="A1">
      <selection activeCell="A147" sqref="A147:A152"/>
    </sheetView>
  </sheetViews>
  <sheetFormatPr defaultColWidth="9.140625" defaultRowHeight="12.75"/>
  <cols>
    <col min="1" max="1" width="43.421875" style="2" customWidth="1"/>
    <col min="2" max="2" width="15.7109375" style="2" customWidth="1"/>
    <col min="3" max="3" width="7.7109375" style="2" customWidth="1"/>
    <col min="4" max="4" width="8.7109375" style="2" customWidth="1"/>
    <col min="5" max="5" width="10.7109375" style="2" customWidth="1"/>
    <col min="6" max="6" width="10.00390625" style="2" customWidth="1"/>
    <col min="7" max="7" width="12.00390625" style="2" bestFit="1" customWidth="1"/>
    <col min="8" max="8" width="24.140625" style="137" customWidth="1"/>
    <col min="9" max="10" width="22.00390625" style="137" customWidth="1"/>
    <col min="11" max="11" width="15.8515625" style="2" customWidth="1"/>
    <col min="12" max="16384" width="9.140625" style="2" customWidth="1"/>
  </cols>
  <sheetData>
    <row r="1" spans="1:129" s="3" customFormat="1" ht="30" customHeight="1">
      <c r="A1" s="290" t="s">
        <v>54</v>
      </c>
      <c r="B1" s="290"/>
      <c r="C1" s="290"/>
      <c r="D1" s="290"/>
      <c r="E1" s="290"/>
      <c r="F1" s="290"/>
      <c r="G1" s="290"/>
      <c r="H1" s="290"/>
      <c r="I1" s="290"/>
      <c r="J1" s="290"/>
      <c r="K1" s="287" t="s">
        <v>116</v>
      </c>
      <c r="L1" s="31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</row>
    <row r="2" spans="1:10" ht="39" customHeight="1">
      <c r="A2" s="291" t="s">
        <v>55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47.25" customHeight="1">
      <c r="A3" s="28" t="s">
        <v>30</v>
      </c>
      <c r="B3" s="28" t="s">
        <v>31</v>
      </c>
      <c r="C3" s="28" t="s">
        <v>99</v>
      </c>
      <c r="D3" s="28" t="s">
        <v>100</v>
      </c>
      <c r="E3" s="28" t="s">
        <v>32</v>
      </c>
      <c r="F3" s="28" t="s">
        <v>33</v>
      </c>
      <c r="G3" s="36" t="s">
        <v>42</v>
      </c>
      <c r="H3" s="36" t="s">
        <v>143</v>
      </c>
      <c r="I3" s="36" t="s">
        <v>46</v>
      </c>
      <c r="J3" s="7" t="s">
        <v>43</v>
      </c>
    </row>
    <row r="4" spans="1:10" s="75" customFormat="1" ht="15" customHeight="1">
      <c r="A4" s="8" t="s">
        <v>93</v>
      </c>
      <c r="B4" s="6"/>
      <c r="C4" s="6"/>
      <c r="D4" s="28"/>
      <c r="E4" s="28"/>
      <c r="F4" s="28"/>
      <c r="G4" s="28"/>
      <c r="H4" s="197"/>
      <c r="I4" s="197"/>
      <c r="J4" s="197"/>
    </row>
    <row r="5" spans="1:10" s="75" customFormat="1" ht="15" customHeight="1">
      <c r="A5" s="289"/>
      <c r="B5" s="69">
        <v>1</v>
      </c>
      <c r="C5" s="158">
        <v>1</v>
      </c>
      <c r="D5" s="158"/>
      <c r="E5" s="158">
        <v>1</v>
      </c>
      <c r="F5" s="158"/>
      <c r="G5" s="69">
        <v>1948</v>
      </c>
      <c r="H5" s="164">
        <v>2700</v>
      </c>
      <c r="I5" s="164"/>
      <c r="J5" s="164">
        <f aca="true" t="shared" si="0" ref="J5:J11">SUM(H5:I5)</f>
        <v>2700</v>
      </c>
    </row>
    <row r="6" spans="1:10" s="75" customFormat="1" ht="15" customHeight="1">
      <c r="A6" s="289"/>
      <c r="B6" s="69">
        <v>1</v>
      </c>
      <c r="C6" s="158">
        <v>1</v>
      </c>
      <c r="D6" s="158"/>
      <c r="E6" s="158">
        <v>1</v>
      </c>
      <c r="F6" s="158"/>
      <c r="G6" s="69">
        <v>1953</v>
      </c>
      <c r="H6" s="164">
        <v>500</v>
      </c>
      <c r="I6" s="164"/>
      <c r="J6" s="164">
        <f t="shared" si="0"/>
        <v>500</v>
      </c>
    </row>
    <row r="7" spans="1:10" s="75" customFormat="1" ht="15" customHeight="1">
      <c r="A7" s="289"/>
      <c r="B7" s="69">
        <v>1</v>
      </c>
      <c r="C7" s="158">
        <v>1</v>
      </c>
      <c r="D7" s="158"/>
      <c r="E7" s="158">
        <v>1</v>
      </c>
      <c r="F7" s="158"/>
      <c r="G7" s="69">
        <v>1958</v>
      </c>
      <c r="H7" s="164">
        <v>2300</v>
      </c>
      <c r="I7" s="164"/>
      <c r="J7" s="164">
        <f t="shared" si="0"/>
        <v>2300</v>
      </c>
    </row>
    <row r="8" spans="1:10" s="75" customFormat="1" ht="15" customHeight="1">
      <c r="A8" s="289"/>
      <c r="B8" s="69">
        <v>1</v>
      </c>
      <c r="C8" s="158">
        <v>1</v>
      </c>
      <c r="D8" s="158"/>
      <c r="E8" s="158">
        <v>1</v>
      </c>
      <c r="F8" s="158"/>
      <c r="G8" s="69">
        <v>1952</v>
      </c>
      <c r="H8" s="164">
        <v>1000</v>
      </c>
      <c r="I8" s="164"/>
      <c r="J8" s="164">
        <f t="shared" si="0"/>
        <v>1000</v>
      </c>
    </row>
    <row r="9" spans="1:10" s="75" customFormat="1" ht="15" customHeight="1">
      <c r="A9" s="289"/>
      <c r="B9" s="69">
        <v>1</v>
      </c>
      <c r="C9" s="158">
        <v>1</v>
      </c>
      <c r="D9" s="158"/>
      <c r="E9" s="158">
        <v>1</v>
      </c>
      <c r="F9" s="158"/>
      <c r="G9" s="158">
        <v>1946</v>
      </c>
      <c r="H9" s="164">
        <v>1200</v>
      </c>
      <c r="I9" s="164"/>
      <c r="J9" s="164">
        <f t="shared" si="0"/>
        <v>1200</v>
      </c>
    </row>
    <row r="10" spans="1:10" s="75" customFormat="1" ht="15" customHeight="1">
      <c r="A10" s="198"/>
      <c r="B10" s="69">
        <v>1</v>
      </c>
      <c r="C10" s="158">
        <v>1</v>
      </c>
      <c r="D10" s="158"/>
      <c r="E10" s="158">
        <v>1</v>
      </c>
      <c r="F10" s="158"/>
      <c r="G10" s="158"/>
      <c r="H10" s="164">
        <v>1400</v>
      </c>
      <c r="I10" s="164"/>
      <c r="J10" s="164">
        <f t="shared" si="0"/>
        <v>1400</v>
      </c>
    </row>
    <row r="11" spans="1:10" s="75" customFormat="1" ht="15" customHeight="1">
      <c r="A11" s="9" t="s">
        <v>108</v>
      </c>
      <c r="B11" s="10">
        <f>SUM(B5:B10)</f>
        <v>6</v>
      </c>
      <c r="C11" s="10">
        <f>SUM(C5:C10)</f>
        <v>6</v>
      </c>
      <c r="D11" s="10"/>
      <c r="E11" s="10">
        <f>SUM(E5:E10)</f>
        <v>6</v>
      </c>
      <c r="F11" s="10"/>
      <c r="G11" s="10"/>
      <c r="H11" s="139">
        <f>SUM(H5:H10)</f>
        <v>9100</v>
      </c>
      <c r="I11" s="139"/>
      <c r="J11" s="139">
        <f t="shared" si="0"/>
        <v>9100</v>
      </c>
    </row>
    <row r="12" spans="1:10" s="75" customFormat="1" ht="15" customHeight="1">
      <c r="A12" s="8" t="s">
        <v>157</v>
      </c>
      <c r="B12" s="6"/>
      <c r="C12" s="6"/>
      <c r="D12" s="28"/>
      <c r="E12" s="28"/>
      <c r="F12" s="28"/>
      <c r="G12" s="36"/>
      <c r="H12" s="136"/>
      <c r="I12" s="136"/>
      <c r="J12" s="136"/>
    </row>
    <row r="13" spans="1:10" s="75" customFormat="1" ht="15" customHeight="1">
      <c r="A13" s="289"/>
      <c r="B13" s="69">
        <v>1</v>
      </c>
      <c r="C13" s="156"/>
      <c r="D13" s="156">
        <v>1</v>
      </c>
      <c r="E13" s="156"/>
      <c r="F13" s="156">
        <v>1</v>
      </c>
      <c r="G13" s="156">
        <v>1982</v>
      </c>
      <c r="H13" s="164"/>
      <c r="I13" s="164">
        <v>1100</v>
      </c>
      <c r="J13" s="164">
        <f aca="true" t="shared" si="1" ref="J13:J72">SUM(H13:I13)</f>
        <v>1100</v>
      </c>
    </row>
    <row r="14" spans="1:10" s="75" customFormat="1" ht="15" customHeight="1">
      <c r="A14" s="289"/>
      <c r="B14" s="69">
        <v>1</v>
      </c>
      <c r="C14" s="156">
        <v>1</v>
      </c>
      <c r="D14" s="156"/>
      <c r="E14" s="156"/>
      <c r="F14" s="156"/>
      <c r="G14" s="156"/>
      <c r="H14" s="164"/>
      <c r="I14" s="164">
        <v>300</v>
      </c>
      <c r="J14" s="164">
        <f t="shared" si="1"/>
        <v>300</v>
      </c>
    </row>
    <row r="15" spans="1:10" s="75" customFormat="1" ht="15" customHeight="1">
      <c r="A15" s="289"/>
      <c r="B15" s="69">
        <v>1</v>
      </c>
      <c r="C15" s="156">
        <v>1</v>
      </c>
      <c r="D15" s="156"/>
      <c r="E15" s="156">
        <v>1</v>
      </c>
      <c r="F15" s="156"/>
      <c r="G15" s="156">
        <v>1986</v>
      </c>
      <c r="H15" s="164"/>
      <c r="I15" s="164">
        <v>1100</v>
      </c>
      <c r="J15" s="164">
        <f t="shared" si="1"/>
        <v>1100</v>
      </c>
    </row>
    <row r="16" spans="1:10" s="75" customFormat="1" ht="15" customHeight="1">
      <c r="A16" s="289"/>
      <c r="B16" s="69">
        <v>1</v>
      </c>
      <c r="C16" s="156">
        <v>1</v>
      </c>
      <c r="D16" s="156"/>
      <c r="E16" s="156">
        <v>1</v>
      </c>
      <c r="F16" s="156"/>
      <c r="G16" s="156">
        <v>1946</v>
      </c>
      <c r="H16" s="164">
        <v>250</v>
      </c>
      <c r="I16" s="164">
        <v>800</v>
      </c>
      <c r="J16" s="164">
        <f t="shared" si="1"/>
        <v>1050</v>
      </c>
    </row>
    <row r="17" spans="1:10" s="75" customFormat="1" ht="15" customHeight="1">
      <c r="A17" s="289"/>
      <c r="B17" s="69">
        <v>1</v>
      </c>
      <c r="C17" s="156"/>
      <c r="D17" s="156">
        <v>1</v>
      </c>
      <c r="E17" s="156">
        <v>1</v>
      </c>
      <c r="F17" s="156"/>
      <c r="G17" s="156">
        <v>1973</v>
      </c>
      <c r="H17" s="164">
        <v>400</v>
      </c>
      <c r="I17" s="164">
        <v>600</v>
      </c>
      <c r="J17" s="164">
        <f>SUM(H17:I17)</f>
        <v>1000</v>
      </c>
    </row>
    <row r="18" spans="1:10" s="75" customFormat="1" ht="15" customHeight="1">
      <c r="A18" s="289"/>
      <c r="B18" s="69">
        <v>1</v>
      </c>
      <c r="C18" s="156">
        <v>1</v>
      </c>
      <c r="D18" s="156"/>
      <c r="E18" s="156">
        <v>1</v>
      </c>
      <c r="F18" s="156"/>
      <c r="G18" s="156">
        <v>1948</v>
      </c>
      <c r="H18" s="164">
        <v>400</v>
      </c>
      <c r="I18" s="164"/>
      <c r="J18" s="164">
        <f t="shared" si="1"/>
        <v>400</v>
      </c>
    </row>
    <row r="19" spans="1:10" s="75" customFormat="1" ht="15" customHeight="1">
      <c r="A19" s="289"/>
      <c r="B19" s="69">
        <v>1</v>
      </c>
      <c r="C19" s="156"/>
      <c r="D19" s="156">
        <v>1</v>
      </c>
      <c r="E19" s="156">
        <v>1</v>
      </c>
      <c r="F19" s="156"/>
      <c r="G19" s="156">
        <v>1970</v>
      </c>
      <c r="H19" s="164"/>
      <c r="I19" s="164"/>
      <c r="J19" s="164">
        <f t="shared" si="1"/>
        <v>0</v>
      </c>
    </row>
    <row r="20" spans="1:10" s="75" customFormat="1" ht="15" customHeight="1">
      <c r="A20" s="289"/>
      <c r="B20" s="69">
        <v>1</v>
      </c>
      <c r="C20" s="156"/>
      <c r="D20" s="156">
        <v>1</v>
      </c>
      <c r="E20" s="156">
        <v>1</v>
      </c>
      <c r="F20" s="156"/>
      <c r="G20" s="156">
        <v>1976</v>
      </c>
      <c r="H20" s="164"/>
      <c r="I20" s="164"/>
      <c r="J20" s="164">
        <f t="shared" si="1"/>
        <v>0</v>
      </c>
    </row>
    <row r="21" spans="1:10" s="75" customFormat="1" ht="15" customHeight="1">
      <c r="A21" s="289"/>
      <c r="B21" s="69">
        <v>1</v>
      </c>
      <c r="C21" s="156"/>
      <c r="D21" s="156">
        <v>1</v>
      </c>
      <c r="E21" s="156">
        <v>1</v>
      </c>
      <c r="F21" s="156"/>
      <c r="G21" s="156">
        <v>1971</v>
      </c>
      <c r="H21" s="164">
        <v>250</v>
      </c>
      <c r="I21" s="164"/>
      <c r="J21" s="164">
        <f t="shared" si="1"/>
        <v>250</v>
      </c>
    </row>
    <row r="22" spans="1:10" s="75" customFormat="1" ht="15" customHeight="1">
      <c r="A22" s="289"/>
      <c r="B22" s="69">
        <v>1</v>
      </c>
      <c r="C22" s="156">
        <v>1</v>
      </c>
      <c r="D22" s="156"/>
      <c r="E22" s="156">
        <v>1</v>
      </c>
      <c r="F22" s="156"/>
      <c r="G22" s="156"/>
      <c r="H22" s="164"/>
      <c r="I22" s="164">
        <v>100</v>
      </c>
      <c r="J22" s="164">
        <f t="shared" si="1"/>
        <v>100</v>
      </c>
    </row>
    <row r="23" spans="1:10" s="75" customFormat="1" ht="15" customHeight="1">
      <c r="A23" s="289"/>
      <c r="B23" s="69">
        <v>1</v>
      </c>
      <c r="C23" s="156"/>
      <c r="D23" s="156">
        <v>1</v>
      </c>
      <c r="E23" s="156">
        <v>1</v>
      </c>
      <c r="F23" s="156"/>
      <c r="G23" s="156">
        <v>1951</v>
      </c>
      <c r="H23" s="164">
        <v>1100</v>
      </c>
      <c r="I23" s="164"/>
      <c r="J23" s="164">
        <f t="shared" si="1"/>
        <v>1100</v>
      </c>
    </row>
    <row r="24" spans="1:10" s="75" customFormat="1" ht="15" customHeight="1">
      <c r="A24" s="289"/>
      <c r="B24" s="69">
        <v>1</v>
      </c>
      <c r="C24" s="156">
        <v>1</v>
      </c>
      <c r="D24" s="156"/>
      <c r="E24" s="156">
        <v>1</v>
      </c>
      <c r="F24" s="156"/>
      <c r="G24" s="156"/>
      <c r="H24" s="164"/>
      <c r="I24" s="164">
        <v>500</v>
      </c>
      <c r="J24" s="164">
        <f t="shared" si="1"/>
        <v>500</v>
      </c>
    </row>
    <row r="25" spans="1:10" s="75" customFormat="1" ht="15" customHeight="1">
      <c r="A25" s="289"/>
      <c r="B25" s="69">
        <v>1</v>
      </c>
      <c r="C25" s="156">
        <v>1</v>
      </c>
      <c r="D25" s="156"/>
      <c r="E25" s="156">
        <v>1</v>
      </c>
      <c r="F25" s="156"/>
      <c r="G25" s="156">
        <v>1963</v>
      </c>
      <c r="H25" s="164">
        <v>425.18</v>
      </c>
      <c r="I25" s="164"/>
      <c r="J25" s="164">
        <f t="shared" si="1"/>
        <v>425.18</v>
      </c>
    </row>
    <row r="26" spans="1:10" s="75" customFormat="1" ht="15" customHeight="1">
      <c r="A26" s="289"/>
      <c r="B26" s="69">
        <v>1</v>
      </c>
      <c r="C26" s="156"/>
      <c r="D26" s="156"/>
      <c r="E26" s="156"/>
      <c r="F26" s="156">
        <v>1</v>
      </c>
      <c r="G26" s="156">
        <v>1981</v>
      </c>
      <c r="H26" s="164">
        <v>35</v>
      </c>
      <c r="I26" s="164"/>
      <c r="J26" s="164">
        <f t="shared" si="1"/>
        <v>35</v>
      </c>
    </row>
    <row r="27" spans="1:10" s="75" customFormat="1" ht="15" customHeight="1">
      <c r="A27" s="289"/>
      <c r="B27" s="69">
        <v>1</v>
      </c>
      <c r="C27" s="156">
        <v>1</v>
      </c>
      <c r="D27" s="156"/>
      <c r="E27" s="156"/>
      <c r="F27" s="156">
        <v>1</v>
      </c>
      <c r="G27" s="156">
        <v>1973</v>
      </c>
      <c r="H27" s="164">
        <v>40</v>
      </c>
      <c r="I27" s="164"/>
      <c r="J27" s="164">
        <f t="shared" si="1"/>
        <v>40</v>
      </c>
    </row>
    <row r="28" spans="1:10" s="75" customFormat="1" ht="15" customHeight="1">
      <c r="A28" s="289"/>
      <c r="B28" s="69">
        <v>1</v>
      </c>
      <c r="C28" s="156"/>
      <c r="D28" s="156">
        <v>1</v>
      </c>
      <c r="E28" s="156">
        <v>1</v>
      </c>
      <c r="F28" s="156"/>
      <c r="G28" s="156">
        <v>1960</v>
      </c>
      <c r="H28" s="164">
        <v>1700</v>
      </c>
      <c r="I28" s="164">
        <v>1250</v>
      </c>
      <c r="J28" s="164">
        <f t="shared" si="1"/>
        <v>2950</v>
      </c>
    </row>
    <row r="29" spans="1:10" s="75" customFormat="1" ht="15" customHeight="1">
      <c r="A29" s="289"/>
      <c r="B29" s="69">
        <v>1</v>
      </c>
      <c r="C29" s="156"/>
      <c r="D29" s="156">
        <v>1</v>
      </c>
      <c r="E29" s="156">
        <v>1</v>
      </c>
      <c r="F29" s="156"/>
      <c r="G29" s="156">
        <v>1958</v>
      </c>
      <c r="H29" s="164"/>
      <c r="I29" s="164"/>
      <c r="J29" s="164">
        <f t="shared" si="1"/>
        <v>0</v>
      </c>
    </row>
    <row r="30" spans="1:10" s="75" customFormat="1" ht="15" customHeight="1">
      <c r="A30" s="289"/>
      <c r="B30" s="69">
        <v>1</v>
      </c>
      <c r="C30" s="156">
        <v>1</v>
      </c>
      <c r="D30" s="156"/>
      <c r="E30" s="156">
        <v>1</v>
      </c>
      <c r="F30" s="156"/>
      <c r="G30" s="156">
        <v>1965</v>
      </c>
      <c r="H30" s="164">
        <v>1200</v>
      </c>
      <c r="I30" s="164"/>
      <c r="J30" s="164">
        <f t="shared" si="1"/>
        <v>1200</v>
      </c>
    </row>
    <row r="31" spans="1:10" s="75" customFormat="1" ht="15" customHeight="1">
      <c r="A31" s="289"/>
      <c r="B31" s="69">
        <v>1</v>
      </c>
      <c r="C31" s="156">
        <v>1</v>
      </c>
      <c r="D31" s="156"/>
      <c r="E31" s="156">
        <v>1</v>
      </c>
      <c r="F31" s="156"/>
      <c r="G31" s="156">
        <v>1966</v>
      </c>
      <c r="H31" s="164">
        <v>2567</v>
      </c>
      <c r="I31" s="164">
        <v>1100</v>
      </c>
      <c r="J31" s="164">
        <f t="shared" si="1"/>
        <v>3667</v>
      </c>
    </row>
    <row r="32" spans="1:10" s="75" customFormat="1" ht="15" customHeight="1">
      <c r="A32" s="289"/>
      <c r="B32" s="69">
        <v>1</v>
      </c>
      <c r="C32" s="156"/>
      <c r="D32" s="156">
        <v>1</v>
      </c>
      <c r="E32" s="156">
        <v>1</v>
      </c>
      <c r="F32" s="156"/>
      <c r="G32" s="156">
        <v>1946</v>
      </c>
      <c r="H32" s="164">
        <v>1200</v>
      </c>
      <c r="I32" s="164"/>
      <c r="J32" s="164">
        <f t="shared" si="1"/>
        <v>1200</v>
      </c>
    </row>
    <row r="33" spans="1:10" s="75" customFormat="1" ht="15" customHeight="1">
      <c r="A33" s="289"/>
      <c r="B33" s="69">
        <v>1</v>
      </c>
      <c r="C33" s="156">
        <v>1</v>
      </c>
      <c r="D33" s="156"/>
      <c r="E33" s="156">
        <v>1</v>
      </c>
      <c r="F33" s="156"/>
      <c r="G33" s="156">
        <v>1950</v>
      </c>
      <c r="H33" s="164">
        <v>125</v>
      </c>
      <c r="I33" s="164">
        <v>500</v>
      </c>
      <c r="J33" s="164">
        <f t="shared" si="1"/>
        <v>625</v>
      </c>
    </row>
    <row r="34" spans="1:10" s="75" customFormat="1" ht="15" customHeight="1">
      <c r="A34" s="289"/>
      <c r="B34" s="69">
        <v>1</v>
      </c>
      <c r="C34" s="156"/>
      <c r="D34" s="156">
        <v>1</v>
      </c>
      <c r="E34" s="156">
        <v>1</v>
      </c>
      <c r="F34" s="156"/>
      <c r="G34" s="156">
        <v>1954</v>
      </c>
      <c r="H34" s="164">
        <v>500</v>
      </c>
      <c r="I34" s="164"/>
      <c r="J34" s="164">
        <f t="shared" si="1"/>
        <v>500</v>
      </c>
    </row>
    <row r="35" spans="1:10" s="75" customFormat="1" ht="15" customHeight="1">
      <c r="A35" s="289"/>
      <c r="B35" s="69">
        <v>1</v>
      </c>
      <c r="C35" s="156">
        <v>1</v>
      </c>
      <c r="D35" s="156"/>
      <c r="E35" s="156">
        <v>1</v>
      </c>
      <c r="F35" s="156"/>
      <c r="G35" s="156">
        <v>1953</v>
      </c>
      <c r="H35" s="164">
        <v>1000</v>
      </c>
      <c r="I35" s="164"/>
      <c r="J35" s="164">
        <f t="shared" si="1"/>
        <v>1000</v>
      </c>
    </row>
    <row r="36" spans="1:10" s="75" customFormat="1" ht="15" customHeight="1">
      <c r="A36" s="289"/>
      <c r="B36" s="69">
        <v>1</v>
      </c>
      <c r="C36" s="156"/>
      <c r="D36" s="156">
        <v>1</v>
      </c>
      <c r="E36" s="156"/>
      <c r="F36" s="156">
        <v>1</v>
      </c>
      <c r="G36" s="156">
        <v>1960</v>
      </c>
      <c r="H36" s="164">
        <v>3850</v>
      </c>
      <c r="I36" s="164"/>
      <c r="J36" s="164">
        <f t="shared" si="1"/>
        <v>3850</v>
      </c>
    </row>
    <row r="37" spans="1:10" s="75" customFormat="1" ht="15" customHeight="1">
      <c r="A37" s="289"/>
      <c r="B37" s="69">
        <v>1</v>
      </c>
      <c r="C37" s="156"/>
      <c r="D37" s="156">
        <v>1</v>
      </c>
      <c r="E37" s="156"/>
      <c r="F37" s="156"/>
      <c r="G37" s="156">
        <v>1983</v>
      </c>
      <c r="H37" s="164"/>
      <c r="I37" s="164">
        <v>400</v>
      </c>
      <c r="J37" s="164">
        <f t="shared" si="1"/>
        <v>400</v>
      </c>
    </row>
    <row r="38" spans="1:10" s="75" customFormat="1" ht="15" customHeight="1">
      <c r="A38" s="289"/>
      <c r="B38" s="69">
        <v>1</v>
      </c>
      <c r="C38" s="156">
        <v>1</v>
      </c>
      <c r="D38" s="156"/>
      <c r="E38" s="156"/>
      <c r="F38" s="156">
        <v>1</v>
      </c>
      <c r="G38" s="156">
        <v>1948</v>
      </c>
      <c r="H38" s="164">
        <v>400</v>
      </c>
      <c r="I38" s="164">
        <v>500</v>
      </c>
      <c r="J38" s="164">
        <f t="shared" si="1"/>
        <v>900</v>
      </c>
    </row>
    <row r="39" spans="1:10" s="75" customFormat="1" ht="15" customHeight="1">
      <c r="A39" s="289"/>
      <c r="B39" s="69">
        <v>1</v>
      </c>
      <c r="C39" s="156"/>
      <c r="D39" s="156">
        <v>1</v>
      </c>
      <c r="E39" s="156">
        <v>1</v>
      </c>
      <c r="F39" s="156"/>
      <c r="G39" s="156">
        <v>1961</v>
      </c>
      <c r="H39" s="164">
        <v>250</v>
      </c>
      <c r="I39" s="164"/>
      <c r="J39" s="164">
        <f t="shared" si="1"/>
        <v>250</v>
      </c>
    </row>
    <row r="40" spans="1:10" s="75" customFormat="1" ht="15" customHeight="1">
      <c r="A40" s="289"/>
      <c r="B40" s="69">
        <v>1</v>
      </c>
      <c r="C40" s="156"/>
      <c r="D40" s="156">
        <v>1</v>
      </c>
      <c r="E40" s="156">
        <v>1</v>
      </c>
      <c r="F40" s="156"/>
      <c r="G40" s="156">
        <v>1945</v>
      </c>
      <c r="H40" s="164"/>
      <c r="I40" s="164">
        <v>100</v>
      </c>
      <c r="J40" s="164">
        <f t="shared" si="1"/>
        <v>100</v>
      </c>
    </row>
    <row r="41" spans="1:10" s="75" customFormat="1" ht="15" customHeight="1">
      <c r="A41" s="289"/>
      <c r="B41" s="69">
        <v>1</v>
      </c>
      <c r="C41" s="156"/>
      <c r="D41" s="156">
        <v>1</v>
      </c>
      <c r="E41" s="156"/>
      <c r="F41" s="156">
        <v>1</v>
      </c>
      <c r="G41" s="156">
        <v>1963</v>
      </c>
      <c r="H41" s="164"/>
      <c r="I41" s="164"/>
      <c r="J41" s="164">
        <f t="shared" si="1"/>
        <v>0</v>
      </c>
    </row>
    <row r="42" spans="1:10" s="75" customFormat="1" ht="15" customHeight="1">
      <c r="A42" s="289"/>
      <c r="B42" s="69">
        <v>1</v>
      </c>
      <c r="C42" s="156"/>
      <c r="D42" s="156">
        <v>1</v>
      </c>
      <c r="E42" s="156"/>
      <c r="F42" s="156"/>
      <c r="G42" s="156">
        <v>1986</v>
      </c>
      <c r="H42" s="164"/>
      <c r="I42" s="164">
        <v>400</v>
      </c>
      <c r="J42" s="164">
        <f t="shared" si="1"/>
        <v>400</v>
      </c>
    </row>
    <row r="43" spans="1:10" s="75" customFormat="1" ht="15" customHeight="1">
      <c r="A43" s="289"/>
      <c r="B43" s="69">
        <v>1</v>
      </c>
      <c r="C43" s="156">
        <v>1</v>
      </c>
      <c r="D43" s="156"/>
      <c r="E43" s="156"/>
      <c r="F43" s="156">
        <v>1</v>
      </c>
      <c r="G43" s="156">
        <v>1988</v>
      </c>
      <c r="H43" s="164"/>
      <c r="I43" s="164"/>
      <c r="J43" s="164">
        <f t="shared" si="1"/>
        <v>0</v>
      </c>
    </row>
    <row r="44" spans="1:10" s="75" customFormat="1" ht="15" customHeight="1">
      <c r="A44" s="289"/>
      <c r="B44" s="69">
        <v>1</v>
      </c>
      <c r="C44" s="156">
        <v>1</v>
      </c>
      <c r="D44" s="156"/>
      <c r="E44" s="156">
        <v>1</v>
      </c>
      <c r="F44" s="156"/>
      <c r="G44" s="156"/>
      <c r="H44" s="164"/>
      <c r="I44" s="164">
        <v>100</v>
      </c>
      <c r="J44" s="164">
        <f t="shared" si="1"/>
        <v>100</v>
      </c>
    </row>
    <row r="45" spans="1:10" s="75" customFormat="1" ht="15" customHeight="1">
      <c r="A45" s="289"/>
      <c r="B45" s="69">
        <v>1</v>
      </c>
      <c r="C45" s="156">
        <v>1</v>
      </c>
      <c r="D45" s="156"/>
      <c r="E45" s="156"/>
      <c r="F45" s="156">
        <v>1</v>
      </c>
      <c r="G45" s="156">
        <v>1976</v>
      </c>
      <c r="H45" s="164"/>
      <c r="I45" s="164"/>
      <c r="J45" s="164">
        <f t="shared" si="1"/>
        <v>0</v>
      </c>
    </row>
    <row r="46" spans="1:10" s="75" customFormat="1" ht="15" customHeight="1">
      <c r="A46" s="289"/>
      <c r="B46" s="69">
        <v>1</v>
      </c>
      <c r="C46" s="156"/>
      <c r="D46" s="156">
        <v>1</v>
      </c>
      <c r="E46" s="156"/>
      <c r="F46" s="156">
        <v>1</v>
      </c>
      <c r="G46" s="156">
        <v>1961</v>
      </c>
      <c r="H46" s="164"/>
      <c r="I46" s="164"/>
      <c r="J46" s="164">
        <f t="shared" si="1"/>
        <v>0</v>
      </c>
    </row>
    <row r="47" spans="1:10" s="75" customFormat="1" ht="15" customHeight="1">
      <c r="A47" s="289"/>
      <c r="B47" s="69">
        <v>1</v>
      </c>
      <c r="C47" s="156"/>
      <c r="D47" s="156">
        <v>1</v>
      </c>
      <c r="E47" s="156">
        <v>1</v>
      </c>
      <c r="F47" s="156"/>
      <c r="G47" s="156">
        <v>1963</v>
      </c>
      <c r="H47" s="164">
        <v>3400</v>
      </c>
      <c r="I47" s="164">
        <v>1100</v>
      </c>
      <c r="J47" s="164">
        <f t="shared" si="1"/>
        <v>4500</v>
      </c>
    </row>
    <row r="48" spans="1:10" s="75" customFormat="1" ht="15" customHeight="1">
      <c r="A48" s="289"/>
      <c r="B48" s="69">
        <v>1</v>
      </c>
      <c r="C48" s="156"/>
      <c r="D48" s="156">
        <v>1</v>
      </c>
      <c r="E48" s="156">
        <v>1</v>
      </c>
      <c r="F48" s="156"/>
      <c r="G48" s="156"/>
      <c r="H48" s="164"/>
      <c r="I48" s="164">
        <v>200</v>
      </c>
      <c r="J48" s="164">
        <f t="shared" si="1"/>
        <v>200</v>
      </c>
    </row>
    <row r="49" spans="1:10" s="75" customFormat="1" ht="15" customHeight="1">
      <c r="A49" s="289"/>
      <c r="B49" s="69">
        <v>1</v>
      </c>
      <c r="C49" s="156">
        <v>1</v>
      </c>
      <c r="D49" s="156"/>
      <c r="E49" s="156">
        <v>1</v>
      </c>
      <c r="F49" s="156"/>
      <c r="G49" s="156"/>
      <c r="H49" s="164"/>
      <c r="I49" s="164">
        <v>200</v>
      </c>
      <c r="J49" s="164">
        <f t="shared" si="1"/>
        <v>200</v>
      </c>
    </row>
    <row r="50" spans="1:10" s="75" customFormat="1" ht="15" customHeight="1">
      <c r="A50" s="289"/>
      <c r="B50" s="69">
        <v>1</v>
      </c>
      <c r="C50" s="156"/>
      <c r="D50" s="156">
        <v>1</v>
      </c>
      <c r="E50" s="156">
        <v>1</v>
      </c>
      <c r="F50" s="156"/>
      <c r="G50" s="156"/>
      <c r="H50" s="164">
        <v>1368</v>
      </c>
      <c r="I50" s="164"/>
      <c r="J50" s="164">
        <f t="shared" si="1"/>
        <v>1368</v>
      </c>
    </row>
    <row r="51" spans="1:10" s="75" customFormat="1" ht="15" customHeight="1">
      <c r="A51" s="289"/>
      <c r="B51" s="69">
        <v>1</v>
      </c>
      <c r="C51" s="156"/>
      <c r="D51" s="156">
        <v>1</v>
      </c>
      <c r="E51" s="156">
        <v>1</v>
      </c>
      <c r="F51" s="156"/>
      <c r="G51" s="156">
        <v>1948</v>
      </c>
      <c r="H51" s="164">
        <v>3450</v>
      </c>
      <c r="I51" s="164">
        <v>1100</v>
      </c>
      <c r="J51" s="164">
        <f t="shared" si="1"/>
        <v>4550</v>
      </c>
    </row>
    <row r="52" spans="1:10" s="75" customFormat="1" ht="15" customHeight="1">
      <c r="A52" s="289"/>
      <c r="B52" s="69">
        <v>1</v>
      </c>
      <c r="C52" s="156">
        <v>1</v>
      </c>
      <c r="D52" s="156"/>
      <c r="E52" s="156">
        <v>1</v>
      </c>
      <c r="F52" s="156"/>
      <c r="G52" s="156">
        <v>1966</v>
      </c>
      <c r="H52" s="164">
        <v>1475.25</v>
      </c>
      <c r="I52" s="164">
        <v>900</v>
      </c>
      <c r="J52" s="164">
        <f t="shared" si="1"/>
        <v>2375.25</v>
      </c>
    </row>
    <row r="53" spans="1:10" s="75" customFormat="1" ht="15" customHeight="1">
      <c r="A53" s="289"/>
      <c r="B53" s="69">
        <v>1</v>
      </c>
      <c r="C53" s="156"/>
      <c r="D53" s="156">
        <v>1</v>
      </c>
      <c r="E53" s="156">
        <v>1</v>
      </c>
      <c r="F53" s="156"/>
      <c r="G53" s="156">
        <v>1938</v>
      </c>
      <c r="H53" s="164"/>
      <c r="I53" s="164"/>
      <c r="J53" s="164">
        <f t="shared" si="1"/>
        <v>0</v>
      </c>
    </row>
    <row r="54" spans="1:10" s="75" customFormat="1" ht="15" customHeight="1">
      <c r="A54" s="289"/>
      <c r="B54" s="69">
        <v>1</v>
      </c>
      <c r="C54" s="156"/>
      <c r="D54" s="156">
        <v>1</v>
      </c>
      <c r="E54" s="156">
        <v>1</v>
      </c>
      <c r="F54" s="156"/>
      <c r="G54" s="156">
        <v>1970</v>
      </c>
      <c r="H54" s="164"/>
      <c r="I54" s="164"/>
      <c r="J54" s="164">
        <f t="shared" si="1"/>
        <v>0</v>
      </c>
    </row>
    <row r="55" spans="1:10" s="75" customFormat="1" ht="15" customHeight="1">
      <c r="A55" s="289"/>
      <c r="B55" s="69">
        <v>1</v>
      </c>
      <c r="C55" s="156">
        <v>1</v>
      </c>
      <c r="D55" s="156"/>
      <c r="E55" s="156">
        <v>1</v>
      </c>
      <c r="F55" s="156"/>
      <c r="G55" s="156">
        <v>1962</v>
      </c>
      <c r="H55" s="164">
        <v>242</v>
      </c>
      <c r="I55" s="164">
        <v>600</v>
      </c>
      <c r="J55" s="164">
        <f t="shared" si="1"/>
        <v>842</v>
      </c>
    </row>
    <row r="56" spans="1:10" s="75" customFormat="1" ht="15" customHeight="1">
      <c r="A56" s="289"/>
      <c r="B56" s="69">
        <v>1</v>
      </c>
      <c r="C56" s="156">
        <v>1</v>
      </c>
      <c r="D56" s="156"/>
      <c r="E56" s="156"/>
      <c r="F56" s="156">
        <v>1</v>
      </c>
      <c r="G56" s="156"/>
      <c r="H56" s="164"/>
      <c r="I56" s="164">
        <v>250</v>
      </c>
      <c r="J56" s="164">
        <f t="shared" si="1"/>
        <v>250</v>
      </c>
    </row>
    <row r="57" spans="1:10" s="75" customFormat="1" ht="15" customHeight="1">
      <c r="A57" s="289"/>
      <c r="B57" s="69">
        <v>1</v>
      </c>
      <c r="C57" s="156">
        <v>1</v>
      </c>
      <c r="D57" s="156"/>
      <c r="E57" s="156"/>
      <c r="F57" s="156">
        <v>1</v>
      </c>
      <c r="G57" s="156">
        <v>1975</v>
      </c>
      <c r="H57" s="164">
        <v>850</v>
      </c>
      <c r="I57" s="164"/>
      <c r="J57" s="164">
        <f t="shared" si="1"/>
        <v>850</v>
      </c>
    </row>
    <row r="58" spans="1:10" s="75" customFormat="1" ht="15" customHeight="1">
      <c r="A58" s="289"/>
      <c r="B58" s="69">
        <v>1</v>
      </c>
      <c r="C58" s="156"/>
      <c r="D58" s="156">
        <v>1</v>
      </c>
      <c r="E58" s="156"/>
      <c r="F58" s="156">
        <v>1</v>
      </c>
      <c r="G58" s="156">
        <v>1987</v>
      </c>
      <c r="H58" s="164">
        <v>698</v>
      </c>
      <c r="I58" s="164">
        <v>250</v>
      </c>
      <c r="J58" s="164">
        <f t="shared" si="1"/>
        <v>948</v>
      </c>
    </row>
    <row r="59" spans="1:10" s="75" customFormat="1" ht="15" customHeight="1">
      <c r="A59" s="289"/>
      <c r="B59" s="69">
        <v>1</v>
      </c>
      <c r="C59" s="156"/>
      <c r="D59" s="156">
        <v>1</v>
      </c>
      <c r="E59" s="156"/>
      <c r="F59" s="156">
        <v>1</v>
      </c>
      <c r="G59" s="156">
        <v>1958</v>
      </c>
      <c r="H59" s="164"/>
      <c r="I59" s="164"/>
      <c r="J59" s="164">
        <f t="shared" si="1"/>
        <v>0</v>
      </c>
    </row>
    <row r="60" spans="1:10" s="75" customFormat="1" ht="15" customHeight="1">
      <c r="A60" s="289"/>
      <c r="B60" s="69">
        <v>1</v>
      </c>
      <c r="C60" s="156">
        <v>1</v>
      </c>
      <c r="D60" s="156"/>
      <c r="E60" s="156">
        <v>1</v>
      </c>
      <c r="F60" s="156"/>
      <c r="G60" s="156">
        <v>1975</v>
      </c>
      <c r="H60" s="164">
        <v>227</v>
      </c>
      <c r="I60" s="164"/>
      <c r="J60" s="164">
        <f t="shared" si="1"/>
        <v>227</v>
      </c>
    </row>
    <row r="61" spans="1:10" s="75" customFormat="1" ht="15" customHeight="1">
      <c r="A61" s="289"/>
      <c r="B61" s="69">
        <v>1</v>
      </c>
      <c r="C61" s="156">
        <v>1</v>
      </c>
      <c r="D61" s="156"/>
      <c r="E61" s="156">
        <v>1</v>
      </c>
      <c r="F61" s="156"/>
      <c r="G61" s="156">
        <v>1957</v>
      </c>
      <c r="H61" s="164">
        <v>330</v>
      </c>
      <c r="I61" s="164">
        <v>400</v>
      </c>
      <c r="J61" s="164">
        <f t="shared" si="1"/>
        <v>730</v>
      </c>
    </row>
    <row r="62" spans="1:10" s="75" customFormat="1" ht="15" customHeight="1">
      <c r="A62" s="289"/>
      <c r="B62" s="69">
        <v>1</v>
      </c>
      <c r="C62" s="156">
        <v>1</v>
      </c>
      <c r="D62" s="156"/>
      <c r="E62" s="156">
        <v>1</v>
      </c>
      <c r="F62" s="156"/>
      <c r="G62" s="156">
        <v>1986</v>
      </c>
      <c r="H62" s="164"/>
      <c r="I62" s="164">
        <v>50</v>
      </c>
      <c r="J62" s="164">
        <f t="shared" si="1"/>
        <v>50</v>
      </c>
    </row>
    <row r="63" spans="1:10" s="75" customFormat="1" ht="15" customHeight="1">
      <c r="A63" s="289"/>
      <c r="B63" s="69">
        <v>1</v>
      </c>
      <c r="C63" s="156"/>
      <c r="D63" s="156">
        <v>1</v>
      </c>
      <c r="E63" s="156">
        <v>1</v>
      </c>
      <c r="F63" s="156"/>
      <c r="G63" s="156">
        <v>1984</v>
      </c>
      <c r="H63" s="164"/>
      <c r="I63" s="164">
        <v>400</v>
      </c>
      <c r="J63" s="164">
        <f t="shared" si="1"/>
        <v>400</v>
      </c>
    </row>
    <row r="64" spans="1:10" s="75" customFormat="1" ht="15" customHeight="1">
      <c r="A64" s="289"/>
      <c r="B64" s="69">
        <v>1</v>
      </c>
      <c r="C64" s="156"/>
      <c r="D64" s="156">
        <v>1</v>
      </c>
      <c r="E64" s="156">
        <v>1</v>
      </c>
      <c r="F64" s="156"/>
      <c r="G64" s="156">
        <v>1975</v>
      </c>
      <c r="H64" s="164"/>
      <c r="I64" s="164">
        <v>400</v>
      </c>
      <c r="J64" s="164">
        <f t="shared" si="1"/>
        <v>400</v>
      </c>
    </row>
    <row r="65" spans="1:10" s="75" customFormat="1" ht="15" customHeight="1">
      <c r="A65" s="289"/>
      <c r="B65" s="69">
        <v>1</v>
      </c>
      <c r="C65" s="156">
        <v>1</v>
      </c>
      <c r="D65" s="156"/>
      <c r="E65" s="156">
        <v>1</v>
      </c>
      <c r="F65" s="156"/>
      <c r="G65" s="156">
        <v>1986</v>
      </c>
      <c r="H65" s="164"/>
      <c r="I65" s="164">
        <v>100</v>
      </c>
      <c r="J65" s="164">
        <f t="shared" si="1"/>
        <v>100</v>
      </c>
    </row>
    <row r="66" spans="1:10" s="75" customFormat="1" ht="15" customHeight="1">
      <c r="A66" s="289"/>
      <c r="B66" s="69">
        <v>1</v>
      </c>
      <c r="C66" s="156"/>
      <c r="D66" s="156">
        <v>1</v>
      </c>
      <c r="E66" s="156">
        <v>1</v>
      </c>
      <c r="F66" s="156"/>
      <c r="G66" s="156">
        <v>1991</v>
      </c>
      <c r="H66" s="164"/>
      <c r="I66" s="164">
        <v>100</v>
      </c>
      <c r="J66" s="164">
        <f t="shared" si="1"/>
        <v>100</v>
      </c>
    </row>
    <row r="67" spans="1:10" s="75" customFormat="1" ht="15" customHeight="1">
      <c r="A67" s="289"/>
      <c r="B67" s="69">
        <v>1</v>
      </c>
      <c r="C67" s="156">
        <v>1</v>
      </c>
      <c r="D67" s="156"/>
      <c r="E67" s="156">
        <v>1</v>
      </c>
      <c r="F67" s="156"/>
      <c r="G67" s="156">
        <v>1980</v>
      </c>
      <c r="H67" s="164">
        <v>227</v>
      </c>
      <c r="I67" s="164"/>
      <c r="J67" s="164">
        <f t="shared" si="1"/>
        <v>227</v>
      </c>
    </row>
    <row r="68" spans="1:10" s="75" customFormat="1" ht="15" customHeight="1">
      <c r="A68" s="289"/>
      <c r="B68" s="69">
        <v>1</v>
      </c>
      <c r="C68" s="156">
        <v>1</v>
      </c>
      <c r="D68" s="156"/>
      <c r="E68" s="156">
        <v>1</v>
      </c>
      <c r="F68" s="156"/>
      <c r="G68" s="156"/>
      <c r="H68" s="164">
        <v>227</v>
      </c>
      <c r="I68" s="164"/>
      <c r="J68" s="164">
        <f t="shared" si="1"/>
        <v>227</v>
      </c>
    </row>
    <row r="69" spans="1:10" s="75" customFormat="1" ht="15" customHeight="1">
      <c r="A69" s="289"/>
      <c r="B69" s="69">
        <v>1</v>
      </c>
      <c r="C69" s="156"/>
      <c r="D69" s="156">
        <v>1</v>
      </c>
      <c r="E69" s="156"/>
      <c r="F69" s="156">
        <v>1</v>
      </c>
      <c r="G69" s="156">
        <v>1975</v>
      </c>
      <c r="H69" s="164"/>
      <c r="I69" s="164"/>
      <c r="J69" s="164">
        <f t="shared" si="1"/>
        <v>0</v>
      </c>
    </row>
    <row r="70" spans="1:43" s="159" customFormat="1" ht="15" customHeight="1">
      <c r="A70" s="289"/>
      <c r="B70" s="69">
        <v>1</v>
      </c>
      <c r="C70" s="156">
        <v>1</v>
      </c>
      <c r="D70" s="12"/>
      <c r="E70" s="156">
        <v>1</v>
      </c>
      <c r="F70" s="156"/>
      <c r="G70" s="156">
        <v>1943</v>
      </c>
      <c r="H70" s="164"/>
      <c r="I70" s="164">
        <v>1100</v>
      </c>
      <c r="J70" s="164">
        <f t="shared" si="1"/>
        <v>1100</v>
      </c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</row>
    <row r="71" spans="1:43" s="159" customFormat="1" ht="15" customHeight="1">
      <c r="A71" s="289"/>
      <c r="B71" s="69">
        <v>1</v>
      </c>
      <c r="C71" s="156"/>
      <c r="D71" s="12">
        <v>1</v>
      </c>
      <c r="E71" s="156">
        <v>1</v>
      </c>
      <c r="F71" s="156"/>
      <c r="G71" s="156">
        <v>1961</v>
      </c>
      <c r="H71" s="164">
        <v>68</v>
      </c>
      <c r="I71" s="164"/>
      <c r="J71" s="164">
        <f t="shared" si="1"/>
        <v>68</v>
      </c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</row>
    <row r="72" spans="1:43" s="159" customFormat="1" ht="15" customHeight="1">
      <c r="A72" s="289"/>
      <c r="B72" s="69">
        <v>1</v>
      </c>
      <c r="C72" s="156">
        <v>1</v>
      </c>
      <c r="D72" s="12"/>
      <c r="E72" s="156">
        <v>1</v>
      </c>
      <c r="F72" s="156"/>
      <c r="G72" s="156"/>
      <c r="H72" s="164"/>
      <c r="I72" s="164">
        <v>25</v>
      </c>
      <c r="J72" s="164">
        <f t="shared" si="1"/>
        <v>25</v>
      </c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</row>
    <row r="73" spans="1:10" s="199" customFormat="1" ht="15" customHeight="1">
      <c r="A73" s="93" t="s">
        <v>4</v>
      </c>
      <c r="B73" s="10">
        <f>SUM(B13:B72)</f>
        <v>60</v>
      </c>
      <c r="C73" s="64">
        <f>SUM(C13:C71)</f>
        <v>28</v>
      </c>
      <c r="D73" s="64">
        <f>SUM(D13:D71)</f>
        <v>30</v>
      </c>
      <c r="E73" s="64">
        <f>SUM(E13:E72)</f>
        <v>43</v>
      </c>
      <c r="F73" s="64">
        <f>SUM(F13:F71)</f>
        <v>14</v>
      </c>
      <c r="G73" s="10"/>
      <c r="H73" s="139">
        <f>SUM(H13:H72)</f>
        <v>28254.43</v>
      </c>
      <c r="I73" s="139">
        <f>SUM(I13:I72)</f>
        <v>16025</v>
      </c>
      <c r="J73" s="139">
        <f>SUM(J13:J72)</f>
        <v>44279.43</v>
      </c>
    </row>
    <row r="74" spans="1:10" s="75" customFormat="1" ht="15" customHeight="1">
      <c r="A74" s="8" t="s">
        <v>44</v>
      </c>
      <c r="B74" s="6"/>
      <c r="C74" s="6"/>
      <c r="D74" s="28"/>
      <c r="E74" s="28"/>
      <c r="F74" s="28"/>
      <c r="G74" s="36"/>
      <c r="H74" s="136"/>
      <c r="I74" s="136"/>
      <c r="J74" s="136"/>
    </row>
    <row r="75" spans="1:10" s="75" customFormat="1" ht="15" customHeight="1">
      <c r="A75" s="289"/>
      <c r="B75" s="158">
        <v>1</v>
      </c>
      <c r="C75" s="158"/>
      <c r="D75" s="69">
        <v>1</v>
      </c>
      <c r="E75" s="158">
        <v>1</v>
      </c>
      <c r="F75" s="158"/>
      <c r="G75" s="158"/>
      <c r="H75" s="164">
        <v>100</v>
      </c>
      <c r="I75" s="200"/>
      <c r="J75" s="164">
        <f>SUM(H75:I75)</f>
        <v>100</v>
      </c>
    </row>
    <row r="76" spans="1:10" s="75" customFormat="1" ht="15" customHeight="1">
      <c r="A76" s="289"/>
      <c r="B76" s="158">
        <v>1</v>
      </c>
      <c r="C76" s="158">
        <v>1</v>
      </c>
      <c r="D76" s="69">
        <v>1</v>
      </c>
      <c r="E76" s="158">
        <v>1</v>
      </c>
      <c r="F76" s="158"/>
      <c r="G76" s="158">
        <v>1952</v>
      </c>
      <c r="H76" s="164">
        <v>82</v>
      </c>
      <c r="I76" s="200"/>
      <c r="J76" s="164">
        <f>SUM(H76:I76)</f>
        <v>82</v>
      </c>
    </row>
    <row r="77" spans="1:10" s="75" customFormat="1" ht="15" customHeight="1">
      <c r="A77" s="94" t="s">
        <v>112</v>
      </c>
      <c r="B77" s="63">
        <f>B75+B76</f>
        <v>2</v>
      </c>
      <c r="C77" s="63">
        <f>C75+C76</f>
        <v>1</v>
      </c>
      <c r="D77" s="63">
        <f>D75+D76</f>
        <v>2</v>
      </c>
      <c r="E77" s="10">
        <f>E75+E76</f>
        <v>2</v>
      </c>
      <c r="F77" s="10">
        <f>F75+F76</f>
        <v>0</v>
      </c>
      <c r="G77" s="10"/>
      <c r="H77" s="139">
        <f>H75+H76</f>
        <v>182</v>
      </c>
      <c r="I77" s="140"/>
      <c r="J77" s="139">
        <f>SUM(J75:J76)</f>
        <v>182</v>
      </c>
    </row>
    <row r="78" spans="1:10" s="75" customFormat="1" ht="15" customHeight="1">
      <c r="A78" s="8" t="s">
        <v>94</v>
      </c>
      <c r="B78" s="6"/>
      <c r="C78" s="6"/>
      <c r="D78" s="28"/>
      <c r="E78" s="28"/>
      <c r="F78" s="28"/>
      <c r="G78" s="36"/>
      <c r="H78" s="136"/>
      <c r="I78" s="136"/>
      <c r="J78" s="136"/>
    </row>
    <row r="79" spans="1:10" s="75" customFormat="1" ht="15" customHeight="1">
      <c r="A79" s="289"/>
      <c r="B79" s="69">
        <v>1</v>
      </c>
      <c r="C79" s="69">
        <v>1</v>
      </c>
      <c r="D79" s="69"/>
      <c r="E79" s="158">
        <v>1</v>
      </c>
      <c r="F79" s="158"/>
      <c r="G79" s="158"/>
      <c r="H79" s="201">
        <v>102</v>
      </c>
      <c r="I79" s="200"/>
      <c r="J79" s="164">
        <f>SUM(H79:I79)</f>
        <v>102</v>
      </c>
    </row>
    <row r="80" spans="1:10" s="75" customFormat="1" ht="15" customHeight="1">
      <c r="A80" s="289"/>
      <c r="B80" s="69">
        <v>1</v>
      </c>
      <c r="C80" s="69"/>
      <c r="D80" s="69">
        <v>1</v>
      </c>
      <c r="E80" s="158"/>
      <c r="F80" s="158">
        <v>1</v>
      </c>
      <c r="G80" s="158">
        <v>1944</v>
      </c>
      <c r="H80" s="201">
        <v>1300</v>
      </c>
      <c r="I80" s="200"/>
      <c r="J80" s="164">
        <f>SUM(H80:I80)</f>
        <v>1300</v>
      </c>
    </row>
    <row r="81" spans="1:10" s="75" customFormat="1" ht="15" customHeight="1">
      <c r="A81" s="289"/>
      <c r="B81" s="69">
        <v>1</v>
      </c>
      <c r="C81" s="69"/>
      <c r="D81" s="69">
        <v>1</v>
      </c>
      <c r="E81" s="158">
        <v>1</v>
      </c>
      <c r="F81" s="158"/>
      <c r="G81" s="158">
        <v>1963</v>
      </c>
      <c r="H81" s="201">
        <v>1000</v>
      </c>
      <c r="I81" s="200"/>
      <c r="J81" s="164">
        <f>SUM(H81:I81)</f>
        <v>1000</v>
      </c>
    </row>
    <row r="82" spans="1:10" s="75" customFormat="1" ht="15" customHeight="1">
      <c r="A82" s="289"/>
      <c r="B82" s="69">
        <v>1</v>
      </c>
      <c r="C82" s="21"/>
      <c r="D82" s="69">
        <v>1</v>
      </c>
      <c r="E82" s="158">
        <v>1</v>
      </c>
      <c r="F82" s="158"/>
      <c r="G82" s="158">
        <v>1968</v>
      </c>
      <c r="H82" s="201">
        <v>420</v>
      </c>
      <c r="I82" s="200"/>
      <c r="J82" s="164">
        <f aca="true" t="shared" si="2" ref="J82:J87">SUM(H82:I82)</f>
        <v>420</v>
      </c>
    </row>
    <row r="83" spans="1:10" s="75" customFormat="1" ht="15" customHeight="1">
      <c r="A83" s="289"/>
      <c r="B83" s="69">
        <v>1</v>
      </c>
      <c r="C83" s="21">
        <v>1</v>
      </c>
      <c r="D83" s="69"/>
      <c r="E83" s="158">
        <v>1</v>
      </c>
      <c r="F83" s="158"/>
      <c r="G83" s="158">
        <v>1946</v>
      </c>
      <c r="H83" s="201">
        <v>100</v>
      </c>
      <c r="I83" s="200"/>
      <c r="J83" s="164">
        <f t="shared" si="2"/>
        <v>100</v>
      </c>
    </row>
    <row r="84" spans="1:10" s="75" customFormat="1" ht="15" customHeight="1">
      <c r="A84" s="289"/>
      <c r="B84" s="69">
        <v>1</v>
      </c>
      <c r="C84" s="21">
        <v>1</v>
      </c>
      <c r="D84" s="69"/>
      <c r="E84" s="158">
        <v>1</v>
      </c>
      <c r="F84" s="158"/>
      <c r="G84" s="158">
        <v>1971</v>
      </c>
      <c r="H84" s="201">
        <v>300</v>
      </c>
      <c r="I84" s="200"/>
      <c r="J84" s="164">
        <f t="shared" si="2"/>
        <v>300</v>
      </c>
    </row>
    <row r="85" spans="1:10" s="75" customFormat="1" ht="15" customHeight="1">
      <c r="A85" s="289"/>
      <c r="B85" s="69">
        <v>1</v>
      </c>
      <c r="C85" s="21">
        <v>1</v>
      </c>
      <c r="D85" s="69"/>
      <c r="E85" s="158">
        <v>1</v>
      </c>
      <c r="F85" s="158"/>
      <c r="G85" s="158">
        <v>1952</v>
      </c>
      <c r="H85" s="201">
        <v>600</v>
      </c>
      <c r="I85" s="200"/>
      <c r="J85" s="164">
        <f t="shared" si="2"/>
        <v>600</v>
      </c>
    </row>
    <row r="86" spans="1:10" s="75" customFormat="1" ht="15" customHeight="1">
      <c r="A86" s="289"/>
      <c r="B86" s="69">
        <v>1</v>
      </c>
      <c r="C86" s="21"/>
      <c r="D86" s="69">
        <v>1</v>
      </c>
      <c r="E86" s="158">
        <v>1</v>
      </c>
      <c r="F86" s="158"/>
      <c r="G86" s="158"/>
      <c r="H86" s="201">
        <v>110</v>
      </c>
      <c r="I86" s="200"/>
      <c r="J86" s="164">
        <f t="shared" si="2"/>
        <v>110</v>
      </c>
    </row>
    <row r="87" spans="1:10" s="75" customFormat="1" ht="15" customHeight="1">
      <c r="A87" s="289"/>
      <c r="B87" s="69">
        <v>1</v>
      </c>
      <c r="C87" s="21"/>
      <c r="D87" s="69">
        <v>1</v>
      </c>
      <c r="E87" s="158">
        <v>1</v>
      </c>
      <c r="F87" s="158"/>
      <c r="G87" s="158"/>
      <c r="H87" s="201">
        <v>600</v>
      </c>
      <c r="I87" s="200"/>
      <c r="J87" s="164">
        <f t="shared" si="2"/>
        <v>600</v>
      </c>
    </row>
    <row r="88" spans="1:10" s="75" customFormat="1" ht="15" customHeight="1">
      <c r="A88" s="289"/>
      <c r="B88" s="69">
        <v>1</v>
      </c>
      <c r="C88" s="21">
        <v>1</v>
      </c>
      <c r="D88" s="69"/>
      <c r="E88" s="158">
        <v>1</v>
      </c>
      <c r="F88" s="158"/>
      <c r="G88" s="158"/>
      <c r="H88" s="201">
        <v>690</v>
      </c>
      <c r="I88" s="200"/>
      <c r="J88" s="164">
        <f>SUM(H88:I88)</f>
        <v>690</v>
      </c>
    </row>
    <row r="89" spans="1:10" s="75" customFormat="1" ht="15" customHeight="1">
      <c r="A89" s="289"/>
      <c r="B89" s="69">
        <v>1</v>
      </c>
      <c r="C89" s="21">
        <v>1</v>
      </c>
      <c r="D89" s="69"/>
      <c r="E89" s="158">
        <v>1</v>
      </c>
      <c r="F89" s="158"/>
      <c r="G89" s="158">
        <v>1954</v>
      </c>
      <c r="H89" s="201">
        <v>1000</v>
      </c>
      <c r="I89" s="200"/>
      <c r="J89" s="164">
        <f>SUM(H89:I89)</f>
        <v>1000</v>
      </c>
    </row>
    <row r="90" spans="1:10" s="75" customFormat="1" ht="15" customHeight="1">
      <c r="A90" s="289"/>
      <c r="B90" s="69">
        <v>1</v>
      </c>
      <c r="C90" s="21">
        <v>1</v>
      </c>
      <c r="D90" s="69"/>
      <c r="E90" s="158">
        <v>1</v>
      </c>
      <c r="F90" s="158"/>
      <c r="G90" s="158">
        <v>1952</v>
      </c>
      <c r="H90" s="201">
        <v>258</v>
      </c>
      <c r="I90" s="200"/>
      <c r="J90" s="164">
        <f>SUM(H90:I90)</f>
        <v>258</v>
      </c>
    </row>
    <row r="91" spans="1:10" s="75" customFormat="1" ht="15" customHeight="1">
      <c r="A91" s="289"/>
      <c r="B91" s="69">
        <v>1</v>
      </c>
      <c r="C91" s="21"/>
      <c r="D91" s="69">
        <v>1</v>
      </c>
      <c r="E91" s="158">
        <v>1</v>
      </c>
      <c r="F91" s="158"/>
      <c r="G91" s="158">
        <v>1952</v>
      </c>
      <c r="H91" s="201">
        <v>100</v>
      </c>
      <c r="I91" s="200"/>
      <c r="J91" s="164">
        <f>SUM(H91:I91)</f>
        <v>100</v>
      </c>
    </row>
    <row r="92" spans="1:10" s="50" customFormat="1" ht="15" customHeight="1">
      <c r="A92" s="94" t="s">
        <v>113</v>
      </c>
      <c r="B92" s="63">
        <f>SUM(B79:B91)</f>
        <v>13</v>
      </c>
      <c r="C92" s="63">
        <f>SUM(C79:C91)</f>
        <v>7</v>
      </c>
      <c r="D92" s="63">
        <f>SUM(D79:D91)</f>
        <v>6</v>
      </c>
      <c r="E92" s="10">
        <f>SUM(E79:E91)</f>
        <v>12</v>
      </c>
      <c r="F92" s="10">
        <f>SUM(F79:F91)</f>
        <v>1</v>
      </c>
      <c r="G92" s="10"/>
      <c r="H92" s="139">
        <f>SUM(H79:H91)</f>
        <v>6580</v>
      </c>
      <c r="I92" s="140"/>
      <c r="J92" s="139">
        <f>SUM(J79:J91)</f>
        <v>6580</v>
      </c>
    </row>
    <row r="93" spans="1:10" s="75" customFormat="1" ht="15" customHeight="1">
      <c r="A93" s="8" t="s">
        <v>95</v>
      </c>
      <c r="B93" s="6"/>
      <c r="C93" s="6"/>
      <c r="D93" s="28"/>
      <c r="E93" s="28"/>
      <c r="F93" s="28"/>
      <c r="G93" s="28"/>
      <c r="H93" s="118"/>
      <c r="I93" s="136"/>
      <c r="J93" s="136"/>
    </row>
    <row r="94" spans="1:10" s="75" customFormat="1" ht="15" customHeight="1">
      <c r="A94" s="289"/>
      <c r="B94" s="69">
        <v>1</v>
      </c>
      <c r="C94" s="69"/>
      <c r="D94" s="69">
        <v>1</v>
      </c>
      <c r="E94" s="158">
        <v>1</v>
      </c>
      <c r="F94" s="158"/>
      <c r="G94" s="158"/>
      <c r="H94" s="201">
        <v>413.43</v>
      </c>
      <c r="I94" s="200"/>
      <c r="J94" s="164">
        <f>SUM(H94:I94)</f>
        <v>413.43</v>
      </c>
    </row>
    <row r="95" spans="1:10" s="50" customFormat="1" ht="15" customHeight="1">
      <c r="A95" s="94" t="s">
        <v>115</v>
      </c>
      <c r="B95" s="63">
        <v>1</v>
      </c>
      <c r="C95" s="63">
        <v>1</v>
      </c>
      <c r="D95" s="63">
        <v>1</v>
      </c>
      <c r="E95" s="10">
        <v>1</v>
      </c>
      <c r="F95" s="10">
        <v>1</v>
      </c>
      <c r="G95" s="10"/>
      <c r="H95" s="139">
        <f>SUM(H94:H94)</f>
        <v>413.43</v>
      </c>
      <c r="I95" s="140"/>
      <c r="J95" s="139">
        <f>SUM(J94:J94)</f>
        <v>413.43</v>
      </c>
    </row>
    <row r="96" spans="1:10" s="75" customFormat="1" ht="15" customHeight="1">
      <c r="A96" s="8" t="s">
        <v>97</v>
      </c>
      <c r="B96" s="6"/>
      <c r="C96" s="6"/>
      <c r="D96" s="28"/>
      <c r="E96" s="28"/>
      <c r="F96" s="28"/>
      <c r="G96" s="28"/>
      <c r="H96" s="118"/>
      <c r="I96" s="136"/>
      <c r="J96" s="136"/>
    </row>
    <row r="97" spans="1:10" s="75" customFormat="1" ht="15" customHeight="1">
      <c r="A97" s="289"/>
      <c r="B97" s="69">
        <v>1</v>
      </c>
      <c r="C97" s="69"/>
      <c r="D97" s="69">
        <v>1</v>
      </c>
      <c r="E97" s="158">
        <v>1</v>
      </c>
      <c r="F97" s="158"/>
      <c r="G97" s="158">
        <v>1954</v>
      </c>
      <c r="H97" s="201">
        <v>320</v>
      </c>
      <c r="I97" s="200"/>
      <c r="J97" s="164">
        <f>SUM(H97:I97)</f>
        <v>320</v>
      </c>
    </row>
    <row r="98" spans="1:10" s="75" customFormat="1" ht="15" customHeight="1">
      <c r="A98" s="289"/>
      <c r="B98" s="69">
        <v>1</v>
      </c>
      <c r="C98" s="69">
        <v>1</v>
      </c>
      <c r="D98" s="69"/>
      <c r="E98" s="158"/>
      <c r="F98" s="158"/>
      <c r="G98" s="158">
        <v>1980</v>
      </c>
      <c r="H98" s="201">
        <v>150</v>
      </c>
      <c r="I98" s="200"/>
      <c r="J98" s="164">
        <f>SUM(H98:I98)</f>
        <v>150</v>
      </c>
    </row>
    <row r="99" spans="1:10" s="75" customFormat="1" ht="15" customHeight="1">
      <c r="A99" s="289"/>
      <c r="B99" s="69">
        <v>1</v>
      </c>
      <c r="C99" s="69">
        <v>1</v>
      </c>
      <c r="D99" s="69"/>
      <c r="E99" s="158"/>
      <c r="F99" s="158">
        <v>1</v>
      </c>
      <c r="G99" s="158">
        <v>1975</v>
      </c>
      <c r="H99" s="201">
        <v>370</v>
      </c>
      <c r="I99" s="200"/>
      <c r="J99" s="164">
        <f>SUM(H99:I99)</f>
        <v>370</v>
      </c>
    </row>
    <row r="100" spans="1:10" s="75" customFormat="1" ht="15" customHeight="1">
      <c r="A100" s="289"/>
      <c r="B100" s="69">
        <v>1</v>
      </c>
      <c r="C100" s="69">
        <v>1</v>
      </c>
      <c r="D100" s="69"/>
      <c r="E100" s="158"/>
      <c r="F100" s="158">
        <v>1</v>
      </c>
      <c r="G100" s="158">
        <v>1976</v>
      </c>
      <c r="H100" s="201">
        <v>50</v>
      </c>
      <c r="I100" s="200"/>
      <c r="J100" s="164">
        <f>SUM(H100:I100)</f>
        <v>50</v>
      </c>
    </row>
    <row r="101" spans="1:10" s="50" customFormat="1" ht="15" customHeight="1">
      <c r="A101" s="94" t="s">
        <v>118</v>
      </c>
      <c r="B101" s="63">
        <f>B97+B98+B99+B100</f>
        <v>4</v>
      </c>
      <c r="C101" s="63">
        <f>C97+C98+C99+C100</f>
        <v>3</v>
      </c>
      <c r="D101" s="63">
        <f>D97+D98+D99+D100</f>
        <v>1</v>
      </c>
      <c r="E101" s="10">
        <f>E97+E98+E99+E100</f>
        <v>1</v>
      </c>
      <c r="F101" s="10">
        <f>F97+F98+F99+F100</f>
        <v>2</v>
      </c>
      <c r="G101" s="10"/>
      <c r="H101" s="139">
        <f>SUM(H97:H100)</f>
        <v>890</v>
      </c>
      <c r="I101" s="140"/>
      <c r="J101" s="139">
        <f>SUM(J97:J100)</f>
        <v>890</v>
      </c>
    </row>
    <row r="102" spans="1:10" s="75" customFormat="1" ht="15" customHeight="1">
      <c r="A102" s="8" t="s">
        <v>45</v>
      </c>
      <c r="B102" s="6"/>
      <c r="C102" s="6"/>
      <c r="D102" s="28"/>
      <c r="E102" s="28"/>
      <c r="F102" s="28"/>
      <c r="G102" s="36"/>
      <c r="H102" s="136"/>
      <c r="I102" s="136"/>
      <c r="J102" s="136"/>
    </row>
    <row r="103" spans="1:10" s="75" customFormat="1" ht="15" customHeight="1">
      <c r="A103" s="289"/>
      <c r="B103" s="69">
        <v>1</v>
      </c>
      <c r="C103" s="69"/>
      <c r="D103" s="21">
        <v>1</v>
      </c>
      <c r="E103" s="158">
        <v>1</v>
      </c>
      <c r="F103" s="158"/>
      <c r="G103" s="158"/>
      <c r="H103" s="201">
        <v>292.96</v>
      </c>
      <c r="I103" s="164"/>
      <c r="J103" s="202">
        <f>SUM(H103:I103)</f>
        <v>292.96</v>
      </c>
    </row>
    <row r="104" spans="1:10" s="75" customFormat="1" ht="15" customHeight="1">
      <c r="A104" s="289"/>
      <c r="B104" s="69">
        <v>1</v>
      </c>
      <c r="C104" s="69"/>
      <c r="D104" s="21">
        <v>1</v>
      </c>
      <c r="E104" s="158">
        <v>1</v>
      </c>
      <c r="F104" s="158"/>
      <c r="G104" s="158">
        <v>1964</v>
      </c>
      <c r="H104" s="201">
        <v>1200</v>
      </c>
      <c r="I104" s="164"/>
      <c r="J104" s="202">
        <f>SUM(H104:I104)</f>
        <v>1200</v>
      </c>
    </row>
    <row r="105" spans="1:10" s="75" customFormat="1" ht="15" customHeight="1">
      <c r="A105" s="94" t="s">
        <v>114</v>
      </c>
      <c r="B105" s="63">
        <v>1</v>
      </c>
      <c r="C105" s="63"/>
      <c r="D105" s="63">
        <v>1</v>
      </c>
      <c r="E105" s="10">
        <v>1</v>
      </c>
      <c r="F105" s="10"/>
      <c r="G105" s="10"/>
      <c r="H105" s="139">
        <f>SUM(H103:H104)</f>
        <v>1492.96</v>
      </c>
      <c r="I105" s="140"/>
      <c r="J105" s="139">
        <f>SUM(J103:J104)</f>
        <v>1492.96</v>
      </c>
    </row>
    <row r="106" spans="1:10" s="75" customFormat="1" ht="15" customHeight="1">
      <c r="A106" s="8" t="s">
        <v>96</v>
      </c>
      <c r="B106" s="6"/>
      <c r="C106" s="6"/>
      <c r="D106" s="28"/>
      <c r="E106" s="28"/>
      <c r="F106" s="28"/>
      <c r="G106" s="36"/>
      <c r="H106" s="136"/>
      <c r="I106" s="136"/>
      <c r="J106" s="136"/>
    </row>
    <row r="107" spans="1:10" s="75" customFormat="1" ht="15" customHeight="1">
      <c r="A107" s="289"/>
      <c r="B107" s="203">
        <v>1</v>
      </c>
      <c r="C107" s="21">
        <v>1</v>
      </c>
      <c r="D107" s="203"/>
      <c r="E107" s="158">
        <v>1</v>
      </c>
      <c r="F107" s="158"/>
      <c r="G107" s="158">
        <v>1952</v>
      </c>
      <c r="H107" s="201">
        <v>600</v>
      </c>
      <c r="I107" s="200"/>
      <c r="J107" s="164">
        <f aca="true" t="shared" si="3" ref="J107:J144">SUM(H107:I107)</f>
        <v>600</v>
      </c>
    </row>
    <row r="108" spans="1:10" s="75" customFormat="1" ht="15" customHeight="1">
      <c r="A108" s="289"/>
      <c r="B108" s="203">
        <v>1</v>
      </c>
      <c r="C108" s="21">
        <v>1</v>
      </c>
      <c r="D108" s="203"/>
      <c r="E108" s="158"/>
      <c r="F108" s="158">
        <v>1</v>
      </c>
      <c r="G108" s="158">
        <v>1985</v>
      </c>
      <c r="H108" s="201">
        <v>900</v>
      </c>
      <c r="I108" s="200"/>
      <c r="J108" s="164">
        <f t="shared" si="3"/>
        <v>900</v>
      </c>
    </row>
    <row r="109" spans="1:10" s="75" customFormat="1" ht="15" customHeight="1">
      <c r="A109" s="289"/>
      <c r="B109" s="203">
        <v>1</v>
      </c>
      <c r="C109" s="21">
        <v>1</v>
      </c>
      <c r="D109" s="203"/>
      <c r="E109" s="158">
        <v>1</v>
      </c>
      <c r="F109" s="158"/>
      <c r="G109" s="158">
        <v>1975</v>
      </c>
      <c r="H109" s="201">
        <v>3500</v>
      </c>
      <c r="I109" s="200"/>
      <c r="J109" s="164">
        <f t="shared" si="3"/>
        <v>3500</v>
      </c>
    </row>
    <row r="110" spans="1:10" s="75" customFormat="1" ht="15" customHeight="1">
      <c r="A110" s="289"/>
      <c r="B110" s="203">
        <v>1</v>
      </c>
      <c r="C110" s="21">
        <v>1</v>
      </c>
      <c r="D110" s="203"/>
      <c r="E110" s="158">
        <v>1</v>
      </c>
      <c r="F110" s="158"/>
      <c r="G110" s="158">
        <v>1947</v>
      </c>
      <c r="H110" s="201">
        <v>1500</v>
      </c>
      <c r="I110" s="200"/>
      <c r="J110" s="164">
        <f t="shared" si="3"/>
        <v>1500</v>
      </c>
    </row>
    <row r="111" spans="1:10" s="75" customFormat="1" ht="15" customHeight="1">
      <c r="A111" s="289"/>
      <c r="B111" s="203">
        <v>1</v>
      </c>
      <c r="C111" s="21">
        <v>1</v>
      </c>
      <c r="D111" s="203"/>
      <c r="E111" s="158">
        <v>1</v>
      </c>
      <c r="F111" s="158"/>
      <c r="G111" s="12">
        <v>1951</v>
      </c>
      <c r="H111" s="164">
        <v>2200</v>
      </c>
      <c r="I111" s="200"/>
      <c r="J111" s="164">
        <f t="shared" si="3"/>
        <v>2200</v>
      </c>
    </row>
    <row r="112" spans="1:10" s="75" customFormat="1" ht="15" customHeight="1">
      <c r="A112" s="289"/>
      <c r="B112" s="203">
        <v>1</v>
      </c>
      <c r="C112" s="21"/>
      <c r="D112" s="203">
        <v>1</v>
      </c>
      <c r="E112" s="158">
        <v>1</v>
      </c>
      <c r="F112" s="158"/>
      <c r="G112" s="158"/>
      <c r="H112" s="164">
        <v>600</v>
      </c>
      <c r="I112" s="200"/>
      <c r="J112" s="164">
        <f t="shared" si="3"/>
        <v>600</v>
      </c>
    </row>
    <row r="113" spans="1:10" s="75" customFormat="1" ht="15" customHeight="1">
      <c r="A113" s="289"/>
      <c r="B113" s="203">
        <v>1</v>
      </c>
      <c r="C113" s="21">
        <v>1</v>
      </c>
      <c r="D113" s="203"/>
      <c r="E113" s="158">
        <v>1</v>
      </c>
      <c r="F113" s="158"/>
      <c r="G113" s="158">
        <v>1952</v>
      </c>
      <c r="H113" s="164">
        <v>2200</v>
      </c>
      <c r="I113" s="200"/>
      <c r="J113" s="164">
        <f t="shared" si="3"/>
        <v>2200</v>
      </c>
    </row>
    <row r="114" spans="1:10" s="75" customFormat="1" ht="15" customHeight="1">
      <c r="A114" s="289"/>
      <c r="B114" s="203">
        <v>1</v>
      </c>
      <c r="C114" s="21">
        <v>1</v>
      </c>
      <c r="D114" s="203"/>
      <c r="E114" s="158">
        <v>1</v>
      </c>
      <c r="F114" s="158"/>
      <c r="G114" s="158">
        <v>1961</v>
      </c>
      <c r="H114" s="164">
        <v>1500</v>
      </c>
      <c r="I114" s="200"/>
      <c r="J114" s="164">
        <f t="shared" si="3"/>
        <v>1500</v>
      </c>
    </row>
    <row r="115" spans="1:10" s="75" customFormat="1" ht="15" customHeight="1">
      <c r="A115" s="289"/>
      <c r="B115" s="203">
        <v>1</v>
      </c>
      <c r="C115" s="21"/>
      <c r="D115" s="203">
        <v>1</v>
      </c>
      <c r="E115" s="158">
        <v>1</v>
      </c>
      <c r="F115" s="158"/>
      <c r="G115" s="158">
        <v>1969</v>
      </c>
      <c r="H115" s="164"/>
      <c r="I115" s="200"/>
      <c r="J115" s="164">
        <f t="shared" si="3"/>
        <v>0</v>
      </c>
    </row>
    <row r="116" spans="1:10" s="75" customFormat="1" ht="15" customHeight="1">
      <c r="A116" s="289"/>
      <c r="B116" s="203">
        <v>1</v>
      </c>
      <c r="C116" s="21"/>
      <c r="D116" s="203">
        <v>1</v>
      </c>
      <c r="E116" s="158">
        <v>1</v>
      </c>
      <c r="F116" s="158"/>
      <c r="G116" s="158">
        <v>1955</v>
      </c>
      <c r="H116" s="164">
        <v>600</v>
      </c>
      <c r="I116" s="200"/>
      <c r="J116" s="164">
        <f t="shared" si="3"/>
        <v>600</v>
      </c>
    </row>
    <row r="117" spans="1:10" s="75" customFormat="1" ht="15" customHeight="1">
      <c r="A117" s="289"/>
      <c r="B117" s="203">
        <v>1</v>
      </c>
      <c r="C117" s="21"/>
      <c r="D117" s="203">
        <v>1</v>
      </c>
      <c r="E117" s="158"/>
      <c r="F117" s="158"/>
      <c r="G117" s="158">
        <v>1975</v>
      </c>
      <c r="H117" s="164">
        <v>500</v>
      </c>
      <c r="I117" s="200"/>
      <c r="J117" s="164">
        <f t="shared" si="3"/>
        <v>500</v>
      </c>
    </row>
    <row r="118" spans="1:10" s="75" customFormat="1" ht="15" customHeight="1">
      <c r="A118" s="289"/>
      <c r="B118" s="203">
        <v>1</v>
      </c>
      <c r="C118" s="21"/>
      <c r="D118" s="203">
        <v>1</v>
      </c>
      <c r="E118" s="158">
        <v>1</v>
      </c>
      <c r="F118" s="158"/>
      <c r="G118" s="158">
        <v>1980</v>
      </c>
      <c r="H118" s="164">
        <v>1750</v>
      </c>
      <c r="I118" s="200"/>
      <c r="J118" s="164">
        <f t="shared" si="3"/>
        <v>1750</v>
      </c>
    </row>
    <row r="119" spans="1:10" s="75" customFormat="1" ht="15" customHeight="1">
      <c r="A119" s="289"/>
      <c r="B119" s="203">
        <v>1</v>
      </c>
      <c r="C119" s="21"/>
      <c r="D119" s="203">
        <v>1</v>
      </c>
      <c r="E119" s="158"/>
      <c r="F119" s="158">
        <v>1</v>
      </c>
      <c r="G119" s="158">
        <v>1956</v>
      </c>
      <c r="H119" s="164">
        <v>900</v>
      </c>
      <c r="I119" s="200"/>
      <c r="J119" s="164">
        <f t="shared" si="3"/>
        <v>900</v>
      </c>
    </row>
    <row r="120" spans="1:10" s="75" customFormat="1" ht="15" customHeight="1">
      <c r="A120" s="289"/>
      <c r="B120" s="203">
        <v>1</v>
      </c>
      <c r="C120" s="21"/>
      <c r="D120" s="203">
        <v>1</v>
      </c>
      <c r="E120" s="158">
        <v>1</v>
      </c>
      <c r="F120" s="158"/>
      <c r="G120" s="158">
        <v>1953</v>
      </c>
      <c r="H120" s="164">
        <v>1050</v>
      </c>
      <c r="I120" s="200"/>
      <c r="J120" s="164">
        <f t="shared" si="3"/>
        <v>1050</v>
      </c>
    </row>
    <row r="121" spans="1:10" s="75" customFormat="1" ht="15" customHeight="1">
      <c r="A121" s="289"/>
      <c r="B121" s="203">
        <v>1</v>
      </c>
      <c r="C121" s="21"/>
      <c r="D121" s="203">
        <v>1</v>
      </c>
      <c r="E121" s="158">
        <v>1</v>
      </c>
      <c r="F121" s="158"/>
      <c r="G121" s="158">
        <v>1941</v>
      </c>
      <c r="H121" s="164">
        <v>850</v>
      </c>
      <c r="I121" s="200"/>
      <c r="J121" s="164">
        <f t="shared" si="3"/>
        <v>850</v>
      </c>
    </row>
    <row r="122" spans="1:10" s="75" customFormat="1" ht="15" customHeight="1">
      <c r="A122" s="289"/>
      <c r="B122" s="203">
        <v>1</v>
      </c>
      <c r="C122" s="21"/>
      <c r="D122" s="203">
        <v>1</v>
      </c>
      <c r="E122" s="158">
        <v>1</v>
      </c>
      <c r="F122" s="158"/>
      <c r="G122" s="158">
        <v>1963</v>
      </c>
      <c r="H122" s="164"/>
      <c r="I122" s="200"/>
      <c r="J122" s="164">
        <f t="shared" si="3"/>
        <v>0</v>
      </c>
    </row>
    <row r="123" spans="1:10" s="75" customFormat="1" ht="15" customHeight="1">
      <c r="A123" s="289"/>
      <c r="B123" s="203">
        <v>1</v>
      </c>
      <c r="C123" s="21"/>
      <c r="D123" s="203">
        <v>1</v>
      </c>
      <c r="E123" s="158">
        <v>1</v>
      </c>
      <c r="F123" s="158"/>
      <c r="G123" s="158">
        <v>1976</v>
      </c>
      <c r="H123" s="164">
        <v>2100</v>
      </c>
      <c r="I123" s="200"/>
      <c r="J123" s="164">
        <f t="shared" si="3"/>
        <v>2100</v>
      </c>
    </row>
    <row r="124" spans="1:10" s="75" customFormat="1" ht="15" customHeight="1">
      <c r="A124" s="289"/>
      <c r="B124" s="203">
        <v>1</v>
      </c>
      <c r="C124" s="21"/>
      <c r="D124" s="203">
        <v>1</v>
      </c>
      <c r="E124" s="158"/>
      <c r="F124" s="158">
        <v>1</v>
      </c>
      <c r="G124" s="158">
        <v>1948</v>
      </c>
      <c r="H124" s="164">
        <v>650</v>
      </c>
      <c r="I124" s="200"/>
      <c r="J124" s="164">
        <f t="shared" si="3"/>
        <v>650</v>
      </c>
    </row>
    <row r="125" spans="1:10" s="75" customFormat="1" ht="15" customHeight="1">
      <c r="A125" s="289"/>
      <c r="B125" s="203">
        <v>1</v>
      </c>
      <c r="C125" s="21">
        <v>1</v>
      </c>
      <c r="D125" s="203"/>
      <c r="E125" s="158">
        <v>1</v>
      </c>
      <c r="F125" s="158"/>
      <c r="G125" s="158">
        <v>1959</v>
      </c>
      <c r="H125" s="164">
        <v>2000</v>
      </c>
      <c r="I125" s="200"/>
      <c r="J125" s="164">
        <f t="shared" si="3"/>
        <v>2000</v>
      </c>
    </row>
    <row r="126" spans="1:10" s="75" customFormat="1" ht="15" customHeight="1">
      <c r="A126" s="289"/>
      <c r="B126" s="204" t="s">
        <v>162</v>
      </c>
      <c r="C126" s="21"/>
      <c r="D126" s="203"/>
      <c r="E126" s="158"/>
      <c r="F126" s="158"/>
      <c r="G126" s="158"/>
      <c r="H126" s="164">
        <v>2133.83</v>
      </c>
      <c r="I126" s="200"/>
      <c r="J126" s="164">
        <f t="shared" si="3"/>
        <v>2133.83</v>
      </c>
    </row>
    <row r="127" spans="1:10" s="75" customFormat="1" ht="15" customHeight="1">
      <c r="A127" s="289"/>
      <c r="B127" s="203">
        <v>1</v>
      </c>
      <c r="C127" s="21">
        <v>1</v>
      </c>
      <c r="D127" s="203"/>
      <c r="E127" s="158">
        <v>1</v>
      </c>
      <c r="F127" s="158"/>
      <c r="G127" s="158">
        <v>1961</v>
      </c>
      <c r="H127" s="164">
        <v>500</v>
      </c>
      <c r="I127" s="200"/>
      <c r="J127" s="164">
        <f t="shared" si="3"/>
        <v>500</v>
      </c>
    </row>
    <row r="128" spans="1:10" s="75" customFormat="1" ht="15" customHeight="1">
      <c r="A128" s="289"/>
      <c r="B128" s="203">
        <v>1</v>
      </c>
      <c r="C128" s="21"/>
      <c r="D128" s="203">
        <v>1</v>
      </c>
      <c r="E128" s="158">
        <v>1</v>
      </c>
      <c r="F128" s="158"/>
      <c r="G128" s="158">
        <v>1980</v>
      </c>
      <c r="H128" s="164">
        <v>2200</v>
      </c>
      <c r="I128" s="200"/>
      <c r="J128" s="164">
        <f t="shared" si="3"/>
        <v>2200</v>
      </c>
    </row>
    <row r="129" spans="1:10" s="75" customFormat="1" ht="15" customHeight="1">
      <c r="A129" s="289"/>
      <c r="B129" s="203">
        <v>1</v>
      </c>
      <c r="C129" s="21">
        <v>1</v>
      </c>
      <c r="D129" s="203"/>
      <c r="E129" s="158">
        <v>1</v>
      </c>
      <c r="F129" s="158"/>
      <c r="G129" s="158">
        <v>1971</v>
      </c>
      <c r="H129" s="164">
        <v>300</v>
      </c>
      <c r="I129" s="200"/>
      <c r="J129" s="164">
        <f t="shared" si="3"/>
        <v>300</v>
      </c>
    </row>
    <row r="130" spans="1:10" s="75" customFormat="1" ht="15" customHeight="1">
      <c r="A130" s="289"/>
      <c r="B130" s="203">
        <v>1</v>
      </c>
      <c r="C130" s="21"/>
      <c r="D130" s="203">
        <v>1</v>
      </c>
      <c r="E130" s="158"/>
      <c r="F130" s="158">
        <v>1</v>
      </c>
      <c r="G130" s="158">
        <v>1972</v>
      </c>
      <c r="H130" s="164">
        <v>800</v>
      </c>
      <c r="I130" s="200"/>
      <c r="J130" s="164">
        <f t="shared" si="3"/>
        <v>800</v>
      </c>
    </row>
    <row r="131" spans="1:10" s="75" customFormat="1" ht="15" customHeight="1">
      <c r="A131" s="289"/>
      <c r="B131" s="203">
        <v>1</v>
      </c>
      <c r="C131" s="21"/>
      <c r="D131" s="203">
        <v>1</v>
      </c>
      <c r="E131" s="158">
        <v>1</v>
      </c>
      <c r="F131" s="158"/>
      <c r="G131" s="158">
        <v>1989</v>
      </c>
      <c r="H131" s="164">
        <v>600</v>
      </c>
      <c r="I131" s="200"/>
      <c r="J131" s="164">
        <f t="shared" si="3"/>
        <v>600</v>
      </c>
    </row>
    <row r="132" spans="1:10" s="75" customFormat="1" ht="15" customHeight="1">
      <c r="A132" s="289"/>
      <c r="B132" s="203">
        <v>1</v>
      </c>
      <c r="C132" s="21"/>
      <c r="D132" s="203">
        <v>1</v>
      </c>
      <c r="E132" s="158">
        <v>1</v>
      </c>
      <c r="F132" s="158"/>
      <c r="G132" s="158">
        <v>1951</v>
      </c>
      <c r="H132" s="164">
        <v>350</v>
      </c>
      <c r="I132" s="200"/>
      <c r="J132" s="164">
        <f t="shared" si="3"/>
        <v>350</v>
      </c>
    </row>
    <row r="133" spans="1:10" s="75" customFormat="1" ht="15" customHeight="1">
      <c r="A133" s="289"/>
      <c r="B133" s="203">
        <v>1</v>
      </c>
      <c r="C133" s="21"/>
      <c r="D133" s="203">
        <v>1</v>
      </c>
      <c r="E133" s="158">
        <v>1</v>
      </c>
      <c r="F133" s="158"/>
      <c r="G133" s="158">
        <v>1963</v>
      </c>
      <c r="H133" s="164">
        <v>700</v>
      </c>
      <c r="I133" s="200"/>
      <c r="J133" s="164">
        <f t="shared" si="3"/>
        <v>700</v>
      </c>
    </row>
    <row r="134" spans="1:10" s="75" customFormat="1" ht="15" customHeight="1">
      <c r="A134" s="289"/>
      <c r="B134" s="203">
        <v>1</v>
      </c>
      <c r="C134" s="21"/>
      <c r="D134" s="203">
        <v>1</v>
      </c>
      <c r="E134" s="158">
        <v>1</v>
      </c>
      <c r="F134" s="158"/>
      <c r="G134" s="158">
        <v>1968</v>
      </c>
      <c r="H134" s="164">
        <v>300</v>
      </c>
      <c r="I134" s="200"/>
      <c r="J134" s="164">
        <f t="shared" si="3"/>
        <v>300</v>
      </c>
    </row>
    <row r="135" spans="1:10" s="75" customFormat="1" ht="15" customHeight="1">
      <c r="A135" s="289"/>
      <c r="B135" s="203"/>
      <c r="C135" s="21"/>
      <c r="D135" s="203"/>
      <c r="E135" s="158"/>
      <c r="F135" s="158"/>
      <c r="G135" s="158"/>
      <c r="H135" s="164">
        <v>20000</v>
      </c>
      <c r="I135" s="200"/>
      <c r="J135" s="164">
        <f t="shared" si="3"/>
        <v>20000</v>
      </c>
    </row>
    <row r="136" spans="1:10" s="75" customFormat="1" ht="15" customHeight="1">
      <c r="A136" s="289"/>
      <c r="B136" s="203">
        <v>1</v>
      </c>
      <c r="C136" s="21"/>
      <c r="D136" s="203">
        <v>1</v>
      </c>
      <c r="E136" s="158"/>
      <c r="F136" s="158"/>
      <c r="G136" s="158">
        <v>1964</v>
      </c>
      <c r="H136" s="164">
        <v>500</v>
      </c>
      <c r="I136" s="200"/>
      <c r="J136" s="164">
        <f t="shared" si="3"/>
        <v>500</v>
      </c>
    </row>
    <row r="137" spans="1:10" s="75" customFormat="1" ht="15" customHeight="1">
      <c r="A137" s="289"/>
      <c r="B137" s="203">
        <v>1</v>
      </c>
      <c r="C137" s="21">
        <v>1</v>
      </c>
      <c r="D137" s="203"/>
      <c r="E137" s="158"/>
      <c r="F137" s="158">
        <v>1</v>
      </c>
      <c r="G137" s="158">
        <v>1954</v>
      </c>
      <c r="H137" s="164">
        <v>500</v>
      </c>
      <c r="I137" s="200"/>
      <c r="J137" s="164">
        <f t="shared" si="3"/>
        <v>500</v>
      </c>
    </row>
    <row r="138" spans="1:10" s="75" customFormat="1" ht="15" customHeight="1">
      <c r="A138" s="289"/>
      <c r="B138" s="203">
        <v>1</v>
      </c>
      <c r="C138" s="21"/>
      <c r="D138" s="203">
        <v>1</v>
      </c>
      <c r="E138" s="158">
        <v>1</v>
      </c>
      <c r="F138" s="158"/>
      <c r="G138" s="158">
        <v>1959</v>
      </c>
      <c r="H138" s="164">
        <v>1500</v>
      </c>
      <c r="I138" s="200"/>
      <c r="J138" s="164">
        <f t="shared" si="3"/>
        <v>1500</v>
      </c>
    </row>
    <row r="139" spans="1:10" s="75" customFormat="1" ht="15" customHeight="1">
      <c r="A139" s="289"/>
      <c r="B139" s="203">
        <v>1</v>
      </c>
      <c r="C139" s="21"/>
      <c r="D139" s="203">
        <v>1</v>
      </c>
      <c r="E139" s="158">
        <v>1</v>
      </c>
      <c r="F139" s="158"/>
      <c r="G139" s="158">
        <v>1975</v>
      </c>
      <c r="H139" s="164">
        <v>800</v>
      </c>
      <c r="I139" s="200"/>
      <c r="J139" s="164">
        <f t="shared" si="3"/>
        <v>800</v>
      </c>
    </row>
    <row r="140" spans="1:10" s="75" customFormat="1" ht="15" customHeight="1">
      <c r="A140" s="289"/>
      <c r="B140" s="203">
        <v>1</v>
      </c>
      <c r="C140" s="21"/>
      <c r="D140" s="203">
        <v>1</v>
      </c>
      <c r="E140" s="158">
        <v>1</v>
      </c>
      <c r="F140" s="158"/>
      <c r="G140" s="158"/>
      <c r="H140" s="164">
        <v>500</v>
      </c>
      <c r="I140" s="200"/>
      <c r="J140" s="164">
        <f t="shared" si="3"/>
        <v>500</v>
      </c>
    </row>
    <row r="141" spans="1:10" s="75" customFormat="1" ht="15" customHeight="1">
      <c r="A141" s="289"/>
      <c r="B141" s="203">
        <v>1</v>
      </c>
      <c r="C141" s="21">
        <v>1</v>
      </c>
      <c r="D141" s="203"/>
      <c r="E141" s="158"/>
      <c r="F141" s="158"/>
      <c r="G141" s="158">
        <v>1982</v>
      </c>
      <c r="H141" s="164">
        <v>110</v>
      </c>
      <c r="I141" s="200"/>
      <c r="J141" s="164">
        <f t="shared" si="3"/>
        <v>110</v>
      </c>
    </row>
    <row r="142" spans="1:10" s="75" customFormat="1" ht="15" customHeight="1">
      <c r="A142" s="289"/>
      <c r="B142" s="203">
        <v>1</v>
      </c>
      <c r="C142" s="21">
        <v>1</v>
      </c>
      <c r="D142" s="203"/>
      <c r="E142" s="158">
        <v>1</v>
      </c>
      <c r="F142" s="158"/>
      <c r="G142" s="158">
        <v>1968</v>
      </c>
      <c r="H142" s="164">
        <v>500</v>
      </c>
      <c r="I142" s="200"/>
      <c r="J142" s="164">
        <f t="shared" si="3"/>
        <v>500</v>
      </c>
    </row>
    <row r="143" spans="1:10" s="75" customFormat="1" ht="15" customHeight="1">
      <c r="A143" s="289"/>
      <c r="B143" s="203">
        <v>1</v>
      </c>
      <c r="C143" s="21">
        <v>1</v>
      </c>
      <c r="D143" s="203"/>
      <c r="E143" s="158">
        <v>1</v>
      </c>
      <c r="F143" s="158"/>
      <c r="G143" s="158">
        <v>1931</v>
      </c>
      <c r="H143" s="164">
        <v>500</v>
      </c>
      <c r="I143" s="200"/>
      <c r="J143" s="164">
        <f t="shared" si="3"/>
        <v>500</v>
      </c>
    </row>
    <row r="144" spans="1:10" s="75" customFormat="1" ht="15" customHeight="1">
      <c r="A144" s="289"/>
      <c r="B144" s="203">
        <v>1</v>
      </c>
      <c r="C144" s="21"/>
      <c r="D144" s="203">
        <v>1</v>
      </c>
      <c r="E144" s="158">
        <v>1</v>
      </c>
      <c r="F144" s="158"/>
      <c r="G144" s="158">
        <v>1968</v>
      </c>
      <c r="H144" s="164">
        <v>900</v>
      </c>
      <c r="I144" s="200"/>
      <c r="J144" s="164">
        <f t="shared" si="3"/>
        <v>900</v>
      </c>
    </row>
    <row r="145" spans="1:10" s="75" customFormat="1" ht="15" customHeight="1">
      <c r="A145" s="94" t="s">
        <v>160</v>
      </c>
      <c r="B145" s="63">
        <f>SUM(B107:B144)</f>
        <v>36</v>
      </c>
      <c r="C145" s="63">
        <f>SUM(C107:C144)</f>
        <v>14</v>
      </c>
      <c r="D145" s="63">
        <f>SUM(D107:D144)</f>
        <v>22</v>
      </c>
      <c r="E145" s="10">
        <f>SUM(E107:E144)</f>
        <v>28</v>
      </c>
      <c r="F145" s="10">
        <f>SUM(F107:F144)</f>
        <v>5</v>
      </c>
      <c r="G145" s="10"/>
      <c r="H145" s="139">
        <f>SUM(H107:H144)</f>
        <v>57093.83</v>
      </c>
      <c r="I145" s="140"/>
      <c r="J145" s="139">
        <f>SUM(J107:J144)</f>
        <v>57093.83</v>
      </c>
    </row>
    <row r="146" spans="1:10" s="75" customFormat="1" ht="15" customHeight="1">
      <c r="A146" s="8" t="s">
        <v>98</v>
      </c>
      <c r="B146" s="6"/>
      <c r="C146" s="6"/>
      <c r="D146" s="28"/>
      <c r="E146" s="28"/>
      <c r="F146" s="28"/>
      <c r="G146" s="36"/>
      <c r="H146" s="136"/>
      <c r="I146" s="136"/>
      <c r="J146" s="136"/>
    </row>
    <row r="147" spans="1:10" s="75" customFormat="1" ht="15" customHeight="1">
      <c r="A147" s="289"/>
      <c r="B147" s="158">
        <v>1</v>
      </c>
      <c r="C147" s="158"/>
      <c r="D147" s="158">
        <v>1</v>
      </c>
      <c r="E147" s="158">
        <v>1</v>
      </c>
      <c r="F147" s="158"/>
      <c r="G147" s="158">
        <v>1951</v>
      </c>
      <c r="H147" s="201">
        <v>169</v>
      </c>
      <c r="I147" s="200"/>
      <c r="J147" s="164">
        <f aca="true" t="shared" si="4" ref="J147:J152">SUM(H147:I147)</f>
        <v>169</v>
      </c>
    </row>
    <row r="148" spans="1:10" s="75" customFormat="1" ht="15" customHeight="1">
      <c r="A148" s="289"/>
      <c r="B148" s="158">
        <v>1</v>
      </c>
      <c r="C148" s="158">
        <v>1</v>
      </c>
      <c r="D148" s="158"/>
      <c r="E148" s="158">
        <v>1</v>
      </c>
      <c r="F148" s="158"/>
      <c r="G148" s="158"/>
      <c r="H148" s="201">
        <v>1300</v>
      </c>
      <c r="I148" s="200"/>
      <c r="J148" s="164">
        <f t="shared" si="4"/>
        <v>1300</v>
      </c>
    </row>
    <row r="149" spans="1:10" s="75" customFormat="1" ht="15" customHeight="1">
      <c r="A149" s="289"/>
      <c r="B149" s="158">
        <v>1</v>
      </c>
      <c r="C149" s="158"/>
      <c r="D149" s="158">
        <v>1</v>
      </c>
      <c r="E149" s="158">
        <v>1</v>
      </c>
      <c r="F149" s="158"/>
      <c r="G149" s="158"/>
      <c r="H149" s="201">
        <v>160</v>
      </c>
      <c r="I149" s="200"/>
      <c r="J149" s="164">
        <f t="shared" si="4"/>
        <v>160</v>
      </c>
    </row>
    <row r="150" spans="1:10" s="75" customFormat="1" ht="15" customHeight="1">
      <c r="A150" s="289"/>
      <c r="B150" s="158">
        <v>1</v>
      </c>
      <c r="C150" s="158"/>
      <c r="D150" s="158">
        <v>1</v>
      </c>
      <c r="E150" s="158">
        <v>1</v>
      </c>
      <c r="F150" s="158"/>
      <c r="G150" s="158"/>
      <c r="H150" s="201">
        <v>1500</v>
      </c>
      <c r="I150" s="200"/>
      <c r="J150" s="164">
        <f t="shared" si="4"/>
        <v>1500</v>
      </c>
    </row>
    <row r="151" spans="1:10" s="75" customFormat="1" ht="15" customHeight="1">
      <c r="A151" s="289"/>
      <c r="B151" s="158">
        <v>1</v>
      </c>
      <c r="C151" s="158"/>
      <c r="D151" s="158">
        <v>1</v>
      </c>
      <c r="E151" s="158">
        <v>1</v>
      </c>
      <c r="F151" s="158"/>
      <c r="G151" s="158"/>
      <c r="H151" s="201">
        <v>1500</v>
      </c>
      <c r="I151" s="200"/>
      <c r="J151" s="164">
        <f t="shared" si="4"/>
        <v>1500</v>
      </c>
    </row>
    <row r="152" spans="1:10" s="75" customFormat="1" ht="15" customHeight="1">
      <c r="A152" s="289"/>
      <c r="B152" s="158">
        <v>1</v>
      </c>
      <c r="C152" s="158"/>
      <c r="D152" s="158">
        <v>1</v>
      </c>
      <c r="E152" s="158">
        <v>1</v>
      </c>
      <c r="F152" s="158"/>
      <c r="G152" s="158">
        <v>1949</v>
      </c>
      <c r="H152" s="201">
        <v>210</v>
      </c>
      <c r="I152" s="200"/>
      <c r="J152" s="164">
        <f t="shared" si="4"/>
        <v>210</v>
      </c>
    </row>
    <row r="153" spans="1:10" s="75" customFormat="1" ht="15" customHeight="1">
      <c r="A153" s="9" t="s">
        <v>119</v>
      </c>
      <c r="B153" s="10">
        <f>SUM(B147:B152)</f>
        <v>6</v>
      </c>
      <c r="C153" s="10">
        <f>SUM(C147:C152)</f>
        <v>1</v>
      </c>
      <c r="D153" s="10">
        <f>SUM(D147:D152)</f>
        <v>5</v>
      </c>
      <c r="E153" s="10">
        <f>SUM(E147:E152)</f>
        <v>6</v>
      </c>
      <c r="F153" s="10">
        <f>SUM(F147:F152)</f>
        <v>0</v>
      </c>
      <c r="G153" s="10"/>
      <c r="H153" s="139">
        <f>SUM(H147:H152)</f>
        <v>4839</v>
      </c>
      <c r="I153" s="140"/>
      <c r="J153" s="139">
        <f>SUM(J147:J152)</f>
        <v>4839</v>
      </c>
    </row>
    <row r="154" spans="1:11" s="75" customFormat="1" ht="15" customHeight="1">
      <c r="A154" s="95" t="s">
        <v>120</v>
      </c>
      <c r="B154" s="206">
        <f>B11+B73+B77+B92+B95+B101+B105+B145+B153</f>
        <v>129</v>
      </c>
      <c r="C154" s="206">
        <f>C11+C73+C77+C92+C95+C101+C105+C145+C153</f>
        <v>61</v>
      </c>
      <c r="D154" s="206">
        <f>D11+D73+D77+D92+D95+D101+D105+D145+D153</f>
        <v>68</v>
      </c>
      <c r="E154" s="206">
        <f>E11+E73+E77+E92+E95+E101+E105+E145+E153</f>
        <v>100</v>
      </c>
      <c r="F154" s="206">
        <f>F11+F73+F77+F92+F95+F101+F105+F145+F153</f>
        <v>23</v>
      </c>
      <c r="G154" s="206"/>
      <c r="H154" s="207">
        <f>SUM(H11,H73,H77,H92,H95,H105,H145,H153,H101)-H143-H148-H149-H150-H151-H10-H91-H103</f>
        <v>102092.68999999999</v>
      </c>
      <c r="I154" s="207">
        <f>SUM(I73,)</f>
        <v>16025</v>
      </c>
      <c r="J154" s="207">
        <f>J153+J145+J105+J101+J95+J92+J77+J73+J11</f>
        <v>124870.65</v>
      </c>
      <c r="K154" s="205"/>
    </row>
  </sheetData>
  <mergeCells count="3">
    <mergeCell ref="A2:J2"/>
    <mergeCell ref="A1:J1"/>
    <mergeCell ref="K1:L1"/>
  </mergeCells>
  <printOptions/>
  <pageMargins left="0.75" right="0.75" top="1" bottom="1" header="0.5" footer="0.5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G935"/>
  <sheetViews>
    <sheetView workbookViewId="0" topLeftCell="A1">
      <selection activeCell="B24" sqref="B24"/>
    </sheetView>
  </sheetViews>
  <sheetFormatPr defaultColWidth="9.140625" defaultRowHeight="12.75"/>
  <cols>
    <col min="1" max="1" width="29.28125" style="2" customWidth="1"/>
    <col min="2" max="2" width="15.7109375" style="2" customWidth="1"/>
    <col min="3" max="4" width="7.7109375" style="2" customWidth="1"/>
    <col min="5" max="5" width="32.57421875" style="147" customWidth="1"/>
    <col min="6" max="6" width="14.421875" style="2" customWidth="1"/>
    <col min="7" max="16384" width="9.140625" style="2" customWidth="1"/>
  </cols>
  <sheetData>
    <row r="1" spans="1:7" ht="30" customHeight="1">
      <c r="A1" s="290" t="s">
        <v>146</v>
      </c>
      <c r="B1" s="290"/>
      <c r="C1" s="290"/>
      <c r="D1" s="290"/>
      <c r="E1" s="290"/>
      <c r="F1" s="59">
        <v>40071116</v>
      </c>
      <c r="G1" s="44"/>
    </row>
    <row r="2" spans="1:5" ht="79.5" customHeight="1">
      <c r="A2" s="291" t="s">
        <v>137</v>
      </c>
      <c r="B2" s="291"/>
      <c r="C2" s="291"/>
      <c r="D2" s="291"/>
      <c r="E2" s="291"/>
    </row>
    <row r="3" spans="1:5" ht="15" customHeight="1">
      <c r="A3" s="18" t="s">
        <v>147</v>
      </c>
      <c r="B3" s="37"/>
      <c r="C3" s="37"/>
      <c r="D3" s="35"/>
      <c r="E3" s="138"/>
    </row>
    <row r="4" spans="1:5" ht="15" customHeight="1">
      <c r="A4" s="6" t="s">
        <v>30</v>
      </c>
      <c r="B4" s="6" t="s">
        <v>31</v>
      </c>
      <c r="C4" s="28" t="s">
        <v>99</v>
      </c>
      <c r="D4" s="28" t="s">
        <v>100</v>
      </c>
      <c r="E4" s="36" t="s">
        <v>41</v>
      </c>
    </row>
    <row r="5" spans="1:5" ht="15" customHeight="1">
      <c r="A5" s="159" t="s">
        <v>59</v>
      </c>
      <c r="B5" s="158">
        <v>2</v>
      </c>
      <c r="C5" s="158"/>
      <c r="D5" s="158"/>
      <c r="E5" s="201">
        <v>2747.88</v>
      </c>
    </row>
    <row r="6" spans="1:5" ht="15" customHeight="1">
      <c r="A6" s="159" t="s">
        <v>67</v>
      </c>
      <c r="B6" s="158">
        <v>10</v>
      </c>
      <c r="C6" s="158"/>
      <c r="D6" s="158"/>
      <c r="E6" s="201">
        <v>18035.24</v>
      </c>
    </row>
    <row r="7" spans="1:5" ht="15" customHeight="1">
      <c r="A7" s="159" t="s">
        <v>69</v>
      </c>
      <c r="B7" s="158">
        <v>3</v>
      </c>
      <c r="C7" s="158"/>
      <c r="D7" s="158"/>
      <c r="E7" s="201">
        <v>6854.4</v>
      </c>
    </row>
    <row r="8" spans="1:5" ht="15" customHeight="1">
      <c r="A8" s="159" t="s">
        <v>60</v>
      </c>
      <c r="B8" s="158">
        <v>4</v>
      </c>
      <c r="C8" s="158"/>
      <c r="D8" s="158"/>
      <c r="E8" s="201">
        <v>9780.84</v>
      </c>
    </row>
    <row r="9" spans="1:5" s="4" customFormat="1" ht="15" customHeight="1">
      <c r="A9" s="148" t="s">
        <v>64</v>
      </c>
      <c r="B9" s="12">
        <v>7</v>
      </c>
      <c r="C9" s="12"/>
      <c r="D9" s="12"/>
      <c r="E9" s="164">
        <v>15270.84</v>
      </c>
    </row>
    <row r="10" spans="1:5" ht="15" customHeight="1">
      <c r="A10" s="95" t="s">
        <v>120</v>
      </c>
      <c r="B10" s="14">
        <v>17</v>
      </c>
      <c r="C10" s="14">
        <f>SUM(C5:C9)</f>
        <v>0</v>
      </c>
      <c r="D10" s="14">
        <v>4</v>
      </c>
      <c r="E10" s="141">
        <f>SUM(E5:E9)</f>
        <v>52689.2</v>
      </c>
    </row>
    <row r="11" spans="1:5" ht="15" customHeight="1">
      <c r="A11" s="18" t="s">
        <v>5</v>
      </c>
      <c r="B11" s="18"/>
      <c r="C11" s="18"/>
      <c r="D11" s="18"/>
      <c r="E11" s="168"/>
    </row>
    <row r="12" spans="1:5" ht="15" customHeight="1">
      <c r="A12" s="6" t="s">
        <v>30</v>
      </c>
      <c r="B12" s="6" t="s">
        <v>31</v>
      </c>
      <c r="C12" s="28" t="s">
        <v>99</v>
      </c>
      <c r="D12" s="28" t="s">
        <v>100</v>
      </c>
      <c r="E12" s="36" t="s">
        <v>41</v>
      </c>
    </row>
    <row r="13" spans="1:5" ht="15" customHeight="1">
      <c r="A13" s="159" t="s">
        <v>59</v>
      </c>
      <c r="B13" s="158">
        <v>3</v>
      </c>
      <c r="C13" s="158"/>
      <c r="D13" s="158"/>
      <c r="E13" s="201">
        <v>2000</v>
      </c>
    </row>
    <row r="14" spans="1:5" ht="15" customHeight="1">
      <c r="A14" s="159" t="s">
        <v>67</v>
      </c>
      <c r="B14" s="158">
        <v>16</v>
      </c>
      <c r="C14" s="158"/>
      <c r="D14" s="158"/>
      <c r="E14" s="201">
        <v>7000</v>
      </c>
    </row>
    <row r="15" spans="1:5" ht="15" customHeight="1">
      <c r="A15" s="159" t="s">
        <v>1</v>
      </c>
      <c r="B15" s="158">
        <v>1</v>
      </c>
      <c r="C15" s="158"/>
      <c r="D15" s="158"/>
      <c r="E15" s="201">
        <v>500</v>
      </c>
    </row>
    <row r="16" spans="1:5" ht="15" customHeight="1">
      <c r="A16" s="159" t="s">
        <v>69</v>
      </c>
      <c r="B16" s="158">
        <v>4</v>
      </c>
      <c r="C16" s="158"/>
      <c r="D16" s="158"/>
      <c r="E16" s="201">
        <v>4000</v>
      </c>
    </row>
    <row r="17" spans="1:5" ht="15" customHeight="1">
      <c r="A17" s="159" t="s">
        <v>2</v>
      </c>
      <c r="B17" s="158">
        <v>1</v>
      </c>
      <c r="C17" s="158"/>
      <c r="D17" s="158"/>
      <c r="E17" s="201">
        <v>1000</v>
      </c>
    </row>
    <row r="18" spans="1:5" ht="15" customHeight="1">
      <c r="A18" s="159" t="s">
        <v>60</v>
      </c>
      <c r="B18" s="158">
        <v>6</v>
      </c>
      <c r="C18" s="158"/>
      <c r="D18" s="158"/>
      <c r="E18" s="201">
        <v>6000</v>
      </c>
    </row>
    <row r="19" spans="1:5" ht="15" customHeight="1">
      <c r="A19" s="159" t="s">
        <v>61</v>
      </c>
      <c r="B19" s="158">
        <v>2</v>
      </c>
      <c r="C19" s="158"/>
      <c r="D19" s="158"/>
      <c r="E19" s="201">
        <v>1000</v>
      </c>
    </row>
    <row r="20" spans="1:5" ht="15" customHeight="1">
      <c r="A20" s="159" t="s">
        <v>64</v>
      </c>
      <c r="B20" s="158">
        <v>4</v>
      </c>
      <c r="C20" s="158"/>
      <c r="D20" s="158"/>
      <c r="E20" s="201">
        <v>4690</v>
      </c>
    </row>
    <row r="21" spans="1:5" ht="15" customHeight="1">
      <c r="A21" s="95" t="s">
        <v>120</v>
      </c>
      <c r="B21" s="14"/>
      <c r="C21" s="14"/>
      <c r="D21" s="14"/>
      <c r="E21" s="141">
        <f>SUM(E13:E20)</f>
        <v>26190</v>
      </c>
    </row>
    <row r="22" spans="1:7" ht="12.75">
      <c r="A22" s="5"/>
      <c r="B22" s="5"/>
      <c r="C22" s="5"/>
      <c r="D22" s="5"/>
      <c r="E22" s="144"/>
      <c r="F22" s="5"/>
      <c r="G22" s="5"/>
    </row>
    <row r="23" spans="1:7" ht="12.75">
      <c r="A23" s="5"/>
      <c r="B23" s="5"/>
      <c r="C23" s="5"/>
      <c r="D23" s="5"/>
      <c r="E23" s="144"/>
      <c r="F23" s="5"/>
      <c r="G23" s="5"/>
    </row>
    <row r="24" spans="1:7" ht="12.75">
      <c r="A24" s="5"/>
      <c r="B24" s="5"/>
      <c r="C24" s="5"/>
      <c r="D24" s="5"/>
      <c r="E24" s="144"/>
      <c r="F24" s="5"/>
      <c r="G24" s="5"/>
    </row>
    <row r="25" spans="1:7" ht="12.75">
      <c r="A25" s="5"/>
      <c r="B25" s="5"/>
      <c r="C25" s="5"/>
      <c r="D25" s="5"/>
      <c r="E25" s="144"/>
      <c r="F25" s="5"/>
      <c r="G25" s="5"/>
    </row>
    <row r="26" spans="1:7" ht="12.75">
      <c r="A26" s="5"/>
      <c r="B26" s="5"/>
      <c r="C26" s="5"/>
      <c r="D26" s="5"/>
      <c r="E26" s="144"/>
      <c r="F26" s="5"/>
      <c r="G26" s="5"/>
    </row>
    <row r="27" spans="1:7" ht="12.75">
      <c r="A27" s="5"/>
      <c r="B27" s="5"/>
      <c r="C27" s="5"/>
      <c r="D27" s="5"/>
      <c r="E27" s="144"/>
      <c r="F27" s="5"/>
      <c r="G27" s="5"/>
    </row>
    <row r="28" spans="1:7" ht="12.75">
      <c r="A28" s="5"/>
      <c r="B28" s="5"/>
      <c r="C28" s="5"/>
      <c r="D28" s="5"/>
      <c r="E28" s="144"/>
      <c r="F28" s="5"/>
      <c r="G28" s="5"/>
    </row>
    <row r="29" spans="1:7" ht="12.75">
      <c r="A29" s="5"/>
      <c r="B29" s="5"/>
      <c r="C29" s="5"/>
      <c r="D29" s="5"/>
      <c r="E29" s="144"/>
      <c r="F29" s="5"/>
      <c r="G29" s="5"/>
    </row>
    <row r="30" spans="1:7" ht="12.75">
      <c r="A30" s="5"/>
      <c r="B30" s="5"/>
      <c r="C30" s="5"/>
      <c r="D30" s="5"/>
      <c r="E30" s="144"/>
      <c r="F30" s="5"/>
      <c r="G30" s="5"/>
    </row>
    <row r="31" spans="1:7" ht="12.75">
      <c r="A31" s="5"/>
      <c r="B31" s="5"/>
      <c r="C31" s="5"/>
      <c r="D31" s="5"/>
      <c r="E31" s="144"/>
      <c r="F31" s="5"/>
      <c r="G31" s="5"/>
    </row>
    <row r="32" spans="1:7" ht="12.75">
      <c r="A32" s="5"/>
      <c r="B32" s="5"/>
      <c r="C32" s="5"/>
      <c r="D32" s="5"/>
      <c r="E32" s="144"/>
      <c r="F32" s="5"/>
      <c r="G32" s="5"/>
    </row>
    <row r="33" spans="1:7" ht="12.75">
      <c r="A33" s="5"/>
      <c r="B33" s="5"/>
      <c r="C33" s="5"/>
      <c r="D33" s="5"/>
      <c r="E33" s="144"/>
      <c r="F33" s="5"/>
      <c r="G33" s="5"/>
    </row>
    <row r="34" spans="1:7" ht="12.75">
      <c r="A34" s="5"/>
      <c r="B34" s="5"/>
      <c r="C34" s="5"/>
      <c r="D34" s="5"/>
      <c r="E34" s="144"/>
      <c r="F34" s="5"/>
      <c r="G34" s="5"/>
    </row>
    <row r="35" spans="1:7" ht="12.75">
      <c r="A35" s="5"/>
      <c r="B35" s="5"/>
      <c r="C35" s="5"/>
      <c r="D35" s="5"/>
      <c r="E35" s="144"/>
      <c r="F35" s="5"/>
      <c r="G35" s="5"/>
    </row>
    <row r="36" spans="1:7" ht="12.75">
      <c r="A36" s="5"/>
      <c r="B36" s="5"/>
      <c r="C36" s="5"/>
      <c r="D36" s="5"/>
      <c r="E36" s="144"/>
      <c r="F36" s="5"/>
      <c r="G36" s="5"/>
    </row>
    <row r="37" spans="1:7" ht="12.75">
      <c r="A37" s="5"/>
      <c r="B37" s="5"/>
      <c r="C37" s="5"/>
      <c r="D37" s="5"/>
      <c r="E37" s="144"/>
      <c r="F37" s="5"/>
      <c r="G37" s="5"/>
    </row>
    <row r="38" spans="1:7" ht="12.75">
      <c r="A38" s="5"/>
      <c r="B38" s="5"/>
      <c r="C38" s="5"/>
      <c r="D38" s="5"/>
      <c r="E38" s="144"/>
      <c r="F38" s="5"/>
      <c r="G38" s="5"/>
    </row>
    <row r="39" spans="1:7" ht="12.75">
      <c r="A39" s="5"/>
      <c r="B39" s="5"/>
      <c r="C39" s="5"/>
      <c r="D39" s="5"/>
      <c r="E39" s="144"/>
      <c r="F39" s="5"/>
      <c r="G39" s="5"/>
    </row>
    <row r="40" spans="1:7" ht="12.75">
      <c r="A40" s="5"/>
      <c r="B40" s="5"/>
      <c r="C40" s="5"/>
      <c r="D40" s="5"/>
      <c r="E40" s="144"/>
      <c r="F40" s="5"/>
      <c r="G40" s="5"/>
    </row>
    <row r="41" spans="1:7" ht="12.75">
      <c r="A41" s="5"/>
      <c r="B41" s="5"/>
      <c r="C41" s="5"/>
      <c r="D41" s="5"/>
      <c r="E41" s="144"/>
      <c r="F41" s="5"/>
      <c r="G41" s="5"/>
    </row>
    <row r="42" spans="1:7" ht="12.75">
      <c r="A42" s="5"/>
      <c r="B42" s="5"/>
      <c r="C42" s="5"/>
      <c r="D42" s="5"/>
      <c r="E42" s="144"/>
      <c r="F42" s="5"/>
      <c r="G42" s="5"/>
    </row>
    <row r="43" spans="1:7" ht="12.75">
      <c r="A43" s="5"/>
      <c r="B43" s="5"/>
      <c r="C43" s="5"/>
      <c r="D43" s="5"/>
      <c r="E43" s="144"/>
      <c r="F43" s="5"/>
      <c r="G43" s="5"/>
    </row>
    <row r="44" spans="1:7" ht="12.75">
      <c r="A44" s="5"/>
      <c r="B44" s="5"/>
      <c r="C44" s="5"/>
      <c r="D44" s="5"/>
      <c r="E44" s="144"/>
      <c r="F44" s="5"/>
      <c r="G44" s="5"/>
    </row>
    <row r="45" spans="1:7" ht="12.75">
      <c r="A45" s="5"/>
      <c r="B45" s="5"/>
      <c r="C45" s="5"/>
      <c r="D45" s="5"/>
      <c r="E45" s="144"/>
      <c r="F45" s="5"/>
      <c r="G45" s="5"/>
    </row>
    <row r="46" spans="1:7" ht="12.75">
      <c r="A46" s="5"/>
      <c r="B46" s="5"/>
      <c r="C46" s="5"/>
      <c r="D46" s="5"/>
      <c r="E46" s="144"/>
      <c r="F46" s="5"/>
      <c r="G46" s="5"/>
    </row>
    <row r="47" spans="1:7" ht="12.75">
      <c r="A47" s="5"/>
      <c r="B47" s="5"/>
      <c r="C47" s="5"/>
      <c r="D47" s="5"/>
      <c r="E47" s="144"/>
      <c r="F47" s="5"/>
      <c r="G47" s="5"/>
    </row>
    <row r="48" spans="1:7" ht="12.75">
      <c r="A48" s="5"/>
      <c r="B48" s="5"/>
      <c r="C48" s="5"/>
      <c r="D48" s="5"/>
      <c r="E48" s="144"/>
      <c r="F48" s="5"/>
      <c r="G48" s="5"/>
    </row>
    <row r="49" spans="1:7" ht="12.75">
      <c r="A49" s="5"/>
      <c r="B49" s="5"/>
      <c r="C49" s="5"/>
      <c r="D49" s="5"/>
      <c r="E49" s="144"/>
      <c r="F49" s="5"/>
      <c r="G49" s="5"/>
    </row>
    <row r="50" spans="1:7" ht="12.75">
      <c r="A50" s="5"/>
      <c r="B50" s="5"/>
      <c r="C50" s="5"/>
      <c r="D50" s="5"/>
      <c r="E50" s="144"/>
      <c r="F50" s="5"/>
      <c r="G50" s="5"/>
    </row>
    <row r="51" spans="1:7" ht="12.75">
      <c r="A51" s="5"/>
      <c r="B51" s="5"/>
      <c r="C51" s="5"/>
      <c r="D51" s="5"/>
      <c r="E51" s="144"/>
      <c r="F51" s="5"/>
      <c r="G51" s="5"/>
    </row>
    <row r="52" spans="1:7" ht="12.75">
      <c r="A52" s="5"/>
      <c r="B52" s="5"/>
      <c r="C52" s="5"/>
      <c r="D52" s="5"/>
      <c r="E52" s="144"/>
      <c r="F52" s="5"/>
      <c r="G52" s="5"/>
    </row>
    <row r="53" spans="1:7" ht="12.75">
      <c r="A53" s="5"/>
      <c r="B53" s="5"/>
      <c r="C53" s="5"/>
      <c r="D53" s="5"/>
      <c r="E53" s="144"/>
      <c r="F53" s="5"/>
      <c r="G53" s="5"/>
    </row>
    <row r="54" spans="1:7" ht="12.75">
      <c r="A54" s="5"/>
      <c r="B54" s="5"/>
      <c r="C54" s="5"/>
      <c r="D54" s="5"/>
      <c r="E54" s="144"/>
      <c r="F54" s="5"/>
      <c r="G54" s="5"/>
    </row>
    <row r="55" spans="1:7" ht="12.75">
      <c r="A55" s="5"/>
      <c r="B55" s="5"/>
      <c r="C55" s="5"/>
      <c r="D55" s="5"/>
      <c r="E55" s="144"/>
      <c r="F55" s="5"/>
      <c r="G55" s="5"/>
    </row>
    <row r="56" spans="1:7" ht="12.75">
      <c r="A56" s="5"/>
      <c r="B56" s="5"/>
      <c r="C56" s="5"/>
      <c r="D56" s="5"/>
      <c r="E56" s="144"/>
      <c r="F56" s="5"/>
      <c r="G56" s="5"/>
    </row>
    <row r="57" spans="1:7" ht="12.75">
      <c r="A57" s="5"/>
      <c r="B57" s="5"/>
      <c r="C57" s="5"/>
      <c r="D57" s="5"/>
      <c r="E57" s="144"/>
      <c r="F57" s="5"/>
      <c r="G57" s="5"/>
    </row>
    <row r="58" spans="1:7" ht="12.75">
      <c r="A58" s="5"/>
      <c r="B58" s="5"/>
      <c r="C58" s="5"/>
      <c r="D58" s="5"/>
      <c r="E58" s="144"/>
      <c r="F58" s="5"/>
      <c r="G58" s="5"/>
    </row>
    <row r="59" spans="1:7" ht="12.75">
      <c r="A59" s="5"/>
      <c r="B59" s="5"/>
      <c r="C59" s="5"/>
      <c r="D59" s="5"/>
      <c r="E59" s="144"/>
      <c r="F59" s="5"/>
      <c r="G59" s="5"/>
    </row>
    <row r="60" spans="1:7" ht="12.75">
      <c r="A60" s="5"/>
      <c r="B60" s="5"/>
      <c r="C60" s="5"/>
      <c r="D60" s="5"/>
      <c r="E60" s="144"/>
      <c r="F60" s="5"/>
      <c r="G60" s="5"/>
    </row>
    <row r="61" spans="1:7" ht="12.75">
      <c r="A61" s="5"/>
      <c r="B61" s="5"/>
      <c r="C61" s="5"/>
      <c r="D61" s="5"/>
      <c r="E61" s="144"/>
      <c r="F61" s="5"/>
      <c r="G61" s="5"/>
    </row>
    <row r="62" spans="1:7" ht="12.75">
      <c r="A62" s="5"/>
      <c r="B62" s="5"/>
      <c r="C62" s="5"/>
      <c r="D62" s="5"/>
      <c r="E62" s="144"/>
      <c r="F62" s="5"/>
      <c r="G62" s="5"/>
    </row>
    <row r="63" spans="1:7" ht="12.75">
      <c r="A63" s="5"/>
      <c r="B63" s="5"/>
      <c r="C63" s="5"/>
      <c r="D63" s="5"/>
      <c r="E63" s="144"/>
      <c r="F63" s="5"/>
      <c r="G63" s="5"/>
    </row>
    <row r="64" spans="1:7" ht="12.75">
      <c r="A64" s="5"/>
      <c r="B64" s="5"/>
      <c r="C64" s="5"/>
      <c r="D64" s="5"/>
      <c r="E64" s="144"/>
      <c r="F64" s="5"/>
      <c r="G64" s="5"/>
    </row>
    <row r="65" spans="1:7" ht="12.75">
      <c r="A65" s="5"/>
      <c r="B65" s="5"/>
      <c r="C65" s="5"/>
      <c r="D65" s="5"/>
      <c r="E65" s="144"/>
      <c r="F65" s="5"/>
      <c r="G65" s="5"/>
    </row>
    <row r="66" spans="1:7" ht="12.75">
      <c r="A66" s="5"/>
      <c r="B66" s="5"/>
      <c r="C66" s="5"/>
      <c r="D66" s="5"/>
      <c r="E66" s="144"/>
      <c r="F66" s="5"/>
      <c r="G66" s="5"/>
    </row>
    <row r="67" spans="1:7" ht="12.75">
      <c r="A67" s="5"/>
      <c r="B67" s="5"/>
      <c r="C67" s="5"/>
      <c r="D67" s="5"/>
      <c r="E67" s="144"/>
      <c r="F67" s="5"/>
      <c r="G67" s="5"/>
    </row>
    <row r="68" spans="1:7" ht="12.75">
      <c r="A68" s="5"/>
      <c r="B68" s="5"/>
      <c r="C68" s="5"/>
      <c r="D68" s="5"/>
      <c r="E68" s="144"/>
      <c r="F68" s="5"/>
      <c r="G68" s="5"/>
    </row>
    <row r="69" spans="1:7" ht="12.75">
      <c r="A69" s="5"/>
      <c r="B69" s="5"/>
      <c r="C69" s="5"/>
      <c r="D69" s="5"/>
      <c r="E69" s="144"/>
      <c r="F69" s="5"/>
      <c r="G69" s="5"/>
    </row>
    <row r="70" spans="1:7" ht="12.75">
      <c r="A70" s="5"/>
      <c r="B70" s="5"/>
      <c r="C70" s="5"/>
      <c r="D70" s="5"/>
      <c r="E70" s="144"/>
      <c r="F70" s="5"/>
      <c r="G70" s="5"/>
    </row>
    <row r="71" spans="1:7" ht="12.75">
      <c r="A71" s="5"/>
      <c r="B71" s="5"/>
      <c r="C71" s="5"/>
      <c r="D71" s="5"/>
      <c r="E71" s="144"/>
      <c r="F71" s="5"/>
      <c r="G71" s="5"/>
    </row>
    <row r="72" spans="1:7" ht="12.75">
      <c r="A72" s="5"/>
      <c r="B72" s="5"/>
      <c r="C72" s="5"/>
      <c r="D72" s="5"/>
      <c r="E72" s="144"/>
      <c r="F72" s="5"/>
      <c r="G72" s="5"/>
    </row>
    <row r="73" spans="1:7" ht="12.75">
      <c r="A73" s="5"/>
      <c r="B73" s="5"/>
      <c r="C73" s="5"/>
      <c r="D73" s="5"/>
      <c r="E73" s="144"/>
      <c r="F73" s="5"/>
      <c r="G73" s="5"/>
    </row>
    <row r="74" spans="1:7" ht="12.75">
      <c r="A74" s="5"/>
      <c r="B74" s="5"/>
      <c r="C74" s="5"/>
      <c r="D74" s="5"/>
      <c r="E74" s="144"/>
      <c r="F74" s="5"/>
      <c r="G74" s="5"/>
    </row>
    <row r="75" spans="1:7" ht="12.75">
      <c r="A75" s="5"/>
      <c r="B75" s="5"/>
      <c r="C75" s="5"/>
      <c r="D75" s="5"/>
      <c r="E75" s="144"/>
      <c r="F75" s="5"/>
      <c r="G75" s="5"/>
    </row>
    <row r="76" spans="1:7" ht="12.75">
      <c r="A76" s="5"/>
      <c r="B76" s="5"/>
      <c r="C76" s="5"/>
      <c r="D76" s="5"/>
      <c r="E76" s="144"/>
      <c r="F76" s="5"/>
      <c r="G76" s="5"/>
    </row>
    <row r="77" spans="1:7" ht="12.75">
      <c r="A77" s="5"/>
      <c r="B77" s="5"/>
      <c r="C77" s="5"/>
      <c r="D77" s="5"/>
      <c r="E77" s="144"/>
      <c r="F77" s="5"/>
      <c r="G77" s="5"/>
    </row>
    <row r="78" spans="1:7" ht="12.75">
      <c r="A78" s="5"/>
      <c r="B78" s="5"/>
      <c r="C78" s="5"/>
      <c r="D78" s="5"/>
      <c r="E78" s="144"/>
      <c r="F78" s="5"/>
      <c r="G78" s="5"/>
    </row>
    <row r="79" spans="1:7" ht="12.75">
      <c r="A79" s="5"/>
      <c r="B79" s="5"/>
      <c r="C79" s="5"/>
      <c r="D79" s="5"/>
      <c r="E79" s="144"/>
      <c r="F79" s="5"/>
      <c r="G79" s="5"/>
    </row>
    <row r="80" spans="1:7" ht="12.75">
      <c r="A80" s="5"/>
      <c r="B80" s="5"/>
      <c r="C80" s="5"/>
      <c r="D80" s="5"/>
      <c r="E80" s="144"/>
      <c r="F80" s="5"/>
      <c r="G80" s="5"/>
    </row>
    <row r="81" spans="1:7" ht="12.75">
      <c r="A81" s="5"/>
      <c r="B81" s="5"/>
      <c r="C81" s="5"/>
      <c r="D81" s="5"/>
      <c r="E81" s="144"/>
      <c r="F81" s="5"/>
      <c r="G81" s="5"/>
    </row>
    <row r="82" spans="1:7" ht="12.75">
      <c r="A82" s="5"/>
      <c r="B82" s="5"/>
      <c r="C82" s="5"/>
      <c r="D82" s="5"/>
      <c r="E82" s="144"/>
      <c r="F82" s="5"/>
      <c r="G82" s="5"/>
    </row>
    <row r="83" spans="1:7" ht="12.75">
      <c r="A83" s="5"/>
      <c r="B83" s="5"/>
      <c r="C83" s="5"/>
      <c r="D83" s="5"/>
      <c r="E83" s="144"/>
      <c r="F83" s="5"/>
      <c r="G83" s="5"/>
    </row>
    <row r="84" spans="1:7" ht="12.75">
      <c r="A84" s="5"/>
      <c r="B84" s="5"/>
      <c r="C84" s="5"/>
      <c r="D84" s="5"/>
      <c r="E84" s="144"/>
      <c r="F84" s="5"/>
      <c r="G84" s="5"/>
    </row>
    <row r="85" spans="1:7" ht="12.75">
      <c r="A85" s="5"/>
      <c r="B85" s="5"/>
      <c r="C85" s="5"/>
      <c r="D85" s="5"/>
      <c r="E85" s="144"/>
      <c r="F85" s="5"/>
      <c r="G85" s="5"/>
    </row>
    <row r="86" spans="1:7" ht="12.75">
      <c r="A86" s="5"/>
      <c r="B86" s="5"/>
      <c r="C86" s="5"/>
      <c r="D86" s="5"/>
      <c r="E86" s="144"/>
      <c r="F86" s="5"/>
      <c r="G86" s="5"/>
    </row>
    <row r="87" spans="1:7" ht="12.75">
      <c r="A87" s="5"/>
      <c r="B87" s="5"/>
      <c r="C87" s="5"/>
      <c r="D87" s="5"/>
      <c r="E87" s="144"/>
      <c r="F87" s="5"/>
      <c r="G87" s="5"/>
    </row>
    <row r="88" spans="1:7" ht="12.75">
      <c r="A88" s="5"/>
      <c r="B88" s="5"/>
      <c r="C88" s="5"/>
      <c r="D88" s="5"/>
      <c r="E88" s="144"/>
      <c r="F88" s="5"/>
      <c r="G88" s="5"/>
    </row>
    <row r="89" spans="1:7" ht="12.75">
      <c r="A89" s="5"/>
      <c r="B89" s="5"/>
      <c r="C89" s="5"/>
      <c r="D89" s="5"/>
      <c r="E89" s="144"/>
      <c r="F89" s="5"/>
      <c r="G89" s="5"/>
    </row>
    <row r="90" spans="1:7" ht="12.75">
      <c r="A90" s="5"/>
      <c r="B90" s="5"/>
      <c r="C90" s="5"/>
      <c r="D90" s="5"/>
      <c r="E90" s="144"/>
      <c r="F90" s="5"/>
      <c r="G90" s="5"/>
    </row>
    <row r="91" spans="1:7" ht="12.75">
      <c r="A91" s="5"/>
      <c r="B91" s="5"/>
      <c r="C91" s="5"/>
      <c r="D91" s="5"/>
      <c r="E91" s="144"/>
      <c r="F91" s="5"/>
      <c r="G91" s="5"/>
    </row>
    <row r="92" spans="1:7" ht="12.75">
      <c r="A92" s="5"/>
      <c r="B92" s="5"/>
      <c r="C92" s="5"/>
      <c r="D92" s="5"/>
      <c r="E92" s="144"/>
      <c r="F92" s="5"/>
      <c r="G92" s="5"/>
    </row>
    <row r="93" spans="1:7" ht="12.75">
      <c r="A93" s="5"/>
      <c r="B93" s="5"/>
      <c r="C93" s="5"/>
      <c r="D93" s="5"/>
      <c r="E93" s="144"/>
      <c r="F93" s="5"/>
      <c r="G93" s="5"/>
    </row>
    <row r="94" spans="1:7" ht="12.75">
      <c r="A94" s="5"/>
      <c r="B94" s="5"/>
      <c r="C94" s="5"/>
      <c r="D94" s="5"/>
      <c r="E94" s="144"/>
      <c r="F94" s="5"/>
      <c r="G94" s="5"/>
    </row>
    <row r="95" spans="1:7" ht="12.75">
      <c r="A95" s="5"/>
      <c r="B95" s="5"/>
      <c r="C95" s="5"/>
      <c r="D95" s="5"/>
      <c r="E95" s="144"/>
      <c r="F95" s="5"/>
      <c r="G95" s="5"/>
    </row>
    <row r="96" spans="1:7" ht="12.75">
      <c r="A96" s="5"/>
      <c r="B96" s="5"/>
      <c r="C96" s="5"/>
      <c r="D96" s="5"/>
      <c r="E96" s="144"/>
      <c r="F96" s="5"/>
      <c r="G96" s="5"/>
    </row>
    <row r="97" spans="1:7" ht="12.75">
      <c r="A97" s="5"/>
      <c r="B97" s="5"/>
      <c r="C97" s="5"/>
      <c r="D97" s="5"/>
      <c r="E97" s="144"/>
      <c r="F97" s="5"/>
      <c r="G97" s="5"/>
    </row>
    <row r="98" spans="1:7" ht="12.75">
      <c r="A98" s="5"/>
      <c r="B98" s="5"/>
      <c r="C98" s="5"/>
      <c r="D98" s="5"/>
      <c r="E98" s="144"/>
      <c r="F98" s="5"/>
      <c r="G98" s="5"/>
    </row>
    <row r="99" spans="1:7" ht="12.75">
      <c r="A99" s="5"/>
      <c r="B99" s="5"/>
      <c r="C99" s="5"/>
      <c r="D99" s="5"/>
      <c r="E99" s="144"/>
      <c r="F99" s="5"/>
      <c r="G99" s="5"/>
    </row>
    <row r="100" spans="1:7" ht="12.75">
      <c r="A100" s="5"/>
      <c r="B100" s="5"/>
      <c r="C100" s="5"/>
      <c r="D100" s="5"/>
      <c r="E100" s="144"/>
      <c r="F100" s="5"/>
      <c r="G100" s="5"/>
    </row>
    <row r="101" spans="1:7" ht="12.75">
      <c r="A101" s="5"/>
      <c r="B101" s="5"/>
      <c r="C101" s="5"/>
      <c r="D101" s="5"/>
      <c r="E101" s="144"/>
      <c r="F101" s="5"/>
      <c r="G101" s="5"/>
    </row>
    <row r="102" spans="1:7" ht="12.75">
      <c r="A102" s="5"/>
      <c r="B102" s="5"/>
      <c r="C102" s="5"/>
      <c r="D102" s="5"/>
      <c r="E102" s="144"/>
      <c r="F102" s="5"/>
      <c r="G102" s="5"/>
    </row>
    <row r="103" spans="1:7" ht="12.75">
      <c r="A103" s="5"/>
      <c r="B103" s="5"/>
      <c r="C103" s="5"/>
      <c r="D103" s="5"/>
      <c r="E103" s="144"/>
      <c r="F103" s="5"/>
      <c r="G103" s="5"/>
    </row>
    <row r="104" spans="1:7" ht="12.75">
      <c r="A104" s="5"/>
      <c r="B104" s="5"/>
      <c r="C104" s="5"/>
      <c r="D104" s="5"/>
      <c r="E104" s="144"/>
      <c r="F104" s="5"/>
      <c r="G104" s="5"/>
    </row>
    <row r="105" spans="1:7" ht="12.75">
      <c r="A105" s="5"/>
      <c r="B105" s="5"/>
      <c r="C105" s="5"/>
      <c r="D105" s="5"/>
      <c r="E105" s="144"/>
      <c r="F105" s="5"/>
      <c r="G105" s="5"/>
    </row>
    <row r="106" spans="1:7" ht="12.75">
      <c r="A106" s="5"/>
      <c r="B106" s="5"/>
      <c r="C106" s="5"/>
      <c r="D106" s="5"/>
      <c r="E106" s="144"/>
      <c r="F106" s="5"/>
      <c r="G106" s="5"/>
    </row>
    <row r="107" spans="1:7" ht="12.75">
      <c r="A107" s="5"/>
      <c r="B107" s="5"/>
      <c r="C107" s="5"/>
      <c r="D107" s="5"/>
      <c r="E107" s="144"/>
      <c r="F107" s="5"/>
      <c r="G107" s="5"/>
    </row>
    <row r="108" spans="1:7" ht="12.75">
      <c r="A108" s="5"/>
      <c r="B108" s="5"/>
      <c r="C108" s="5"/>
      <c r="D108" s="5"/>
      <c r="E108" s="144"/>
      <c r="F108" s="5"/>
      <c r="G108" s="5"/>
    </row>
    <row r="109" spans="1:7" ht="12.75">
      <c r="A109" s="5"/>
      <c r="B109" s="5"/>
      <c r="C109" s="5"/>
      <c r="D109" s="5"/>
      <c r="E109" s="144"/>
      <c r="F109" s="5"/>
      <c r="G109" s="5"/>
    </row>
    <row r="110" spans="1:7" ht="12.75">
      <c r="A110" s="5"/>
      <c r="B110" s="5"/>
      <c r="C110" s="5"/>
      <c r="D110" s="5"/>
      <c r="E110" s="144"/>
      <c r="F110" s="5"/>
      <c r="G110" s="5"/>
    </row>
    <row r="111" spans="1:7" ht="12.75">
      <c r="A111" s="5"/>
      <c r="B111" s="5"/>
      <c r="C111" s="5"/>
      <c r="D111" s="5"/>
      <c r="E111" s="144"/>
      <c r="F111" s="5"/>
      <c r="G111" s="5"/>
    </row>
    <row r="112" spans="1:7" ht="12.75">
      <c r="A112" s="5"/>
      <c r="B112" s="5"/>
      <c r="C112" s="5"/>
      <c r="D112" s="5"/>
      <c r="E112" s="144"/>
      <c r="F112" s="5"/>
      <c r="G112" s="5"/>
    </row>
    <row r="113" spans="1:7" ht="12.75">
      <c r="A113" s="5"/>
      <c r="B113" s="5"/>
      <c r="C113" s="5"/>
      <c r="D113" s="5"/>
      <c r="E113" s="144"/>
      <c r="F113" s="5"/>
      <c r="G113" s="5"/>
    </row>
    <row r="114" spans="1:7" ht="12.75">
      <c r="A114" s="5"/>
      <c r="B114" s="5"/>
      <c r="C114" s="5"/>
      <c r="D114" s="5"/>
      <c r="E114" s="144"/>
      <c r="F114" s="5"/>
      <c r="G114" s="5"/>
    </row>
    <row r="115" spans="1:7" ht="12.75">
      <c r="A115" s="5"/>
      <c r="B115" s="5"/>
      <c r="C115" s="5"/>
      <c r="D115" s="5"/>
      <c r="E115" s="144"/>
      <c r="F115" s="5"/>
      <c r="G115" s="5"/>
    </row>
    <row r="116" spans="1:7" ht="12.75">
      <c r="A116" s="5"/>
      <c r="B116" s="5"/>
      <c r="C116" s="5"/>
      <c r="D116" s="5"/>
      <c r="E116" s="144"/>
      <c r="F116" s="5"/>
      <c r="G116" s="5"/>
    </row>
    <row r="117" spans="1:7" ht="12.75">
      <c r="A117" s="5"/>
      <c r="B117" s="5"/>
      <c r="C117" s="5"/>
      <c r="D117" s="5"/>
      <c r="E117" s="144"/>
      <c r="F117" s="5"/>
      <c r="G117" s="5"/>
    </row>
    <row r="118" spans="1:7" ht="12.75">
      <c r="A118" s="5"/>
      <c r="B118" s="5"/>
      <c r="C118" s="5"/>
      <c r="D118" s="5"/>
      <c r="E118" s="144"/>
      <c r="F118" s="5"/>
      <c r="G118" s="5"/>
    </row>
    <row r="119" spans="1:7" ht="12.75">
      <c r="A119" s="5"/>
      <c r="B119" s="5"/>
      <c r="C119" s="5"/>
      <c r="D119" s="5"/>
      <c r="E119" s="144"/>
      <c r="F119" s="5"/>
      <c r="G119" s="5"/>
    </row>
    <row r="120" spans="1:7" ht="12.75">
      <c r="A120" s="5"/>
      <c r="B120" s="5"/>
      <c r="C120" s="5"/>
      <c r="D120" s="5"/>
      <c r="E120" s="144"/>
      <c r="F120" s="5"/>
      <c r="G120" s="5"/>
    </row>
    <row r="121" spans="1:7" ht="12.75">
      <c r="A121" s="5"/>
      <c r="B121" s="5"/>
      <c r="C121" s="5"/>
      <c r="D121" s="5"/>
      <c r="E121" s="144"/>
      <c r="F121" s="5"/>
      <c r="G121" s="5"/>
    </row>
    <row r="122" spans="1:7" ht="12.75">
      <c r="A122" s="5"/>
      <c r="B122" s="5"/>
      <c r="C122" s="5"/>
      <c r="D122" s="5"/>
      <c r="E122" s="144"/>
      <c r="F122" s="5"/>
      <c r="G122" s="5"/>
    </row>
    <row r="123" spans="1:7" ht="12.75">
      <c r="A123" s="5"/>
      <c r="B123" s="5"/>
      <c r="C123" s="5"/>
      <c r="D123" s="5"/>
      <c r="E123" s="144"/>
      <c r="F123" s="5"/>
      <c r="G123" s="5"/>
    </row>
    <row r="124" spans="1:7" ht="12.75">
      <c r="A124" s="5"/>
      <c r="B124" s="5"/>
      <c r="C124" s="5"/>
      <c r="D124" s="5"/>
      <c r="E124" s="144"/>
      <c r="F124" s="5"/>
      <c r="G124" s="5"/>
    </row>
    <row r="125" spans="1:7" ht="12.75">
      <c r="A125" s="5"/>
      <c r="B125" s="5"/>
      <c r="C125" s="5"/>
      <c r="D125" s="5"/>
      <c r="E125" s="144"/>
      <c r="F125" s="5"/>
      <c r="G125" s="5"/>
    </row>
    <row r="126" spans="1:7" ht="12.75">
      <c r="A126" s="5"/>
      <c r="B126" s="5"/>
      <c r="C126" s="5"/>
      <c r="D126" s="5"/>
      <c r="E126" s="144"/>
      <c r="F126" s="5"/>
      <c r="G126" s="5"/>
    </row>
    <row r="127" spans="1:7" ht="12.75">
      <c r="A127" s="5"/>
      <c r="B127" s="5"/>
      <c r="C127" s="5"/>
      <c r="D127" s="5"/>
      <c r="E127" s="144"/>
      <c r="F127" s="5"/>
      <c r="G127" s="5"/>
    </row>
    <row r="128" spans="1:7" ht="12.75">
      <c r="A128" s="5"/>
      <c r="B128" s="5"/>
      <c r="C128" s="5"/>
      <c r="D128" s="5"/>
      <c r="E128" s="144"/>
      <c r="F128" s="5"/>
      <c r="G128" s="5"/>
    </row>
    <row r="129" spans="1:7" ht="12.75">
      <c r="A129" s="5"/>
      <c r="B129" s="5"/>
      <c r="C129" s="5"/>
      <c r="D129" s="5"/>
      <c r="E129" s="144"/>
      <c r="F129" s="5"/>
      <c r="G129" s="5"/>
    </row>
    <row r="130" spans="1:7" ht="12.75">
      <c r="A130" s="5"/>
      <c r="B130" s="5"/>
      <c r="C130" s="5"/>
      <c r="D130" s="5"/>
      <c r="E130" s="144"/>
      <c r="F130" s="5"/>
      <c r="G130" s="5"/>
    </row>
    <row r="131" spans="1:7" ht="12.75">
      <c r="A131" s="5"/>
      <c r="B131" s="5"/>
      <c r="C131" s="5"/>
      <c r="D131" s="5"/>
      <c r="E131" s="144"/>
      <c r="F131" s="5"/>
      <c r="G131" s="5"/>
    </row>
    <row r="132" spans="1:7" ht="12.75">
      <c r="A132" s="5"/>
      <c r="B132" s="5"/>
      <c r="C132" s="5"/>
      <c r="D132" s="5"/>
      <c r="E132" s="144"/>
      <c r="F132" s="5"/>
      <c r="G132" s="5"/>
    </row>
    <row r="133" spans="1:7" ht="12.75">
      <c r="A133" s="5"/>
      <c r="B133" s="5"/>
      <c r="C133" s="5"/>
      <c r="D133" s="5"/>
      <c r="E133" s="144"/>
      <c r="F133" s="5"/>
      <c r="G133" s="5"/>
    </row>
    <row r="134" spans="1:7" ht="12.75">
      <c r="A134" s="5"/>
      <c r="B134" s="5"/>
      <c r="C134" s="5"/>
      <c r="D134" s="5"/>
      <c r="E134" s="144"/>
      <c r="F134" s="5"/>
      <c r="G134" s="5"/>
    </row>
    <row r="135" spans="1:7" ht="12.75">
      <c r="A135" s="5"/>
      <c r="B135" s="5"/>
      <c r="C135" s="5"/>
      <c r="D135" s="5"/>
      <c r="E135" s="144"/>
      <c r="F135" s="5"/>
      <c r="G135" s="5"/>
    </row>
    <row r="136" spans="1:7" ht="12.75">
      <c r="A136" s="5"/>
      <c r="B136" s="5"/>
      <c r="C136" s="5"/>
      <c r="D136" s="5"/>
      <c r="E136" s="144"/>
      <c r="F136" s="5"/>
      <c r="G136" s="5"/>
    </row>
    <row r="137" spans="1:7" ht="12.75">
      <c r="A137" s="5"/>
      <c r="B137" s="5"/>
      <c r="C137" s="5"/>
      <c r="D137" s="5"/>
      <c r="E137" s="144"/>
      <c r="F137" s="5"/>
      <c r="G137" s="5"/>
    </row>
    <row r="138" spans="1:7" ht="12.75">
      <c r="A138" s="5"/>
      <c r="B138" s="5"/>
      <c r="C138" s="5"/>
      <c r="D138" s="5"/>
      <c r="E138" s="144"/>
      <c r="F138" s="5"/>
      <c r="G138" s="5"/>
    </row>
    <row r="139" spans="1:7" ht="12.75">
      <c r="A139" s="5"/>
      <c r="B139" s="5"/>
      <c r="C139" s="5"/>
      <c r="D139" s="5"/>
      <c r="E139" s="144"/>
      <c r="F139" s="5"/>
      <c r="G139" s="5"/>
    </row>
    <row r="140" spans="1:7" ht="12.75">
      <c r="A140" s="5"/>
      <c r="B140" s="5"/>
      <c r="C140" s="5"/>
      <c r="D140" s="5"/>
      <c r="E140" s="144"/>
      <c r="F140" s="5"/>
      <c r="G140" s="5"/>
    </row>
    <row r="141" spans="1:7" ht="12.75">
      <c r="A141" s="5"/>
      <c r="B141" s="5"/>
      <c r="C141" s="5"/>
      <c r="D141" s="5"/>
      <c r="E141" s="144"/>
      <c r="F141" s="5"/>
      <c r="G141" s="5"/>
    </row>
    <row r="142" spans="1:7" ht="12.75">
      <c r="A142" s="5"/>
      <c r="B142" s="5"/>
      <c r="C142" s="5"/>
      <c r="D142" s="5"/>
      <c r="E142" s="144"/>
      <c r="F142" s="5"/>
      <c r="G142" s="5"/>
    </row>
    <row r="143" spans="1:7" ht="12.75">
      <c r="A143" s="5"/>
      <c r="B143" s="5"/>
      <c r="C143" s="5"/>
      <c r="D143" s="5"/>
      <c r="E143" s="144"/>
      <c r="F143" s="5"/>
      <c r="G143" s="5"/>
    </row>
    <row r="144" spans="1:7" ht="12.75">
      <c r="A144" s="5"/>
      <c r="B144" s="5"/>
      <c r="C144" s="5"/>
      <c r="D144" s="5"/>
      <c r="E144" s="144"/>
      <c r="F144" s="5"/>
      <c r="G144" s="5"/>
    </row>
    <row r="145" spans="1:7" ht="12.75">
      <c r="A145" s="5"/>
      <c r="B145" s="5"/>
      <c r="C145" s="5"/>
      <c r="D145" s="5"/>
      <c r="E145" s="144"/>
      <c r="F145" s="5"/>
      <c r="G145" s="5"/>
    </row>
    <row r="146" spans="1:7" ht="12.75">
      <c r="A146" s="5"/>
      <c r="B146" s="5"/>
      <c r="C146" s="5"/>
      <c r="D146" s="5"/>
      <c r="E146" s="144"/>
      <c r="F146" s="5"/>
      <c r="G146" s="5"/>
    </row>
    <row r="147" spans="1:7" ht="12.75">
      <c r="A147" s="5"/>
      <c r="B147" s="5"/>
      <c r="C147" s="5"/>
      <c r="D147" s="5"/>
      <c r="E147" s="144"/>
      <c r="F147" s="5"/>
      <c r="G147" s="5"/>
    </row>
    <row r="148" spans="1:7" ht="12.75">
      <c r="A148" s="5"/>
      <c r="B148" s="5"/>
      <c r="C148" s="5"/>
      <c r="D148" s="5"/>
      <c r="E148" s="144"/>
      <c r="F148" s="5"/>
      <c r="G148" s="5"/>
    </row>
    <row r="149" spans="1:7" ht="12.75">
      <c r="A149" s="5"/>
      <c r="B149" s="5"/>
      <c r="C149" s="5"/>
      <c r="D149" s="5"/>
      <c r="E149" s="144"/>
      <c r="F149" s="5"/>
      <c r="G149" s="5"/>
    </row>
    <row r="150" spans="1:7" ht="12.75">
      <c r="A150" s="5"/>
      <c r="B150" s="5"/>
      <c r="C150" s="5"/>
      <c r="D150" s="5"/>
      <c r="E150" s="144"/>
      <c r="F150" s="5"/>
      <c r="G150" s="5"/>
    </row>
    <row r="151" spans="1:7" ht="12.75">
      <c r="A151" s="5"/>
      <c r="B151" s="5"/>
      <c r="C151" s="5"/>
      <c r="D151" s="5"/>
      <c r="E151" s="144"/>
      <c r="F151" s="5"/>
      <c r="G151" s="5"/>
    </row>
    <row r="152" spans="1:7" ht="12.75">
      <c r="A152" s="5"/>
      <c r="B152" s="5"/>
      <c r="C152" s="5"/>
      <c r="D152" s="5"/>
      <c r="E152" s="144"/>
      <c r="F152" s="5"/>
      <c r="G152" s="5"/>
    </row>
    <row r="153" spans="1:7" ht="12.75">
      <c r="A153" s="5"/>
      <c r="B153" s="5"/>
      <c r="C153" s="5"/>
      <c r="D153" s="5"/>
      <c r="E153" s="144"/>
      <c r="F153" s="5"/>
      <c r="G153" s="5"/>
    </row>
    <row r="154" spans="1:7" ht="12.75">
      <c r="A154" s="5"/>
      <c r="B154" s="5"/>
      <c r="C154" s="5"/>
      <c r="D154" s="5"/>
      <c r="E154" s="144"/>
      <c r="F154" s="5"/>
      <c r="G154" s="5"/>
    </row>
    <row r="155" spans="1:7" ht="12.75">
      <c r="A155" s="5"/>
      <c r="B155" s="5"/>
      <c r="C155" s="5"/>
      <c r="D155" s="5"/>
      <c r="E155" s="144"/>
      <c r="F155" s="5"/>
      <c r="G155" s="5"/>
    </row>
    <row r="156" spans="1:7" ht="12.75">
      <c r="A156" s="5"/>
      <c r="B156" s="5"/>
      <c r="C156" s="5"/>
      <c r="D156" s="5"/>
      <c r="E156" s="144"/>
      <c r="F156" s="5"/>
      <c r="G156" s="5"/>
    </row>
    <row r="157" spans="1:7" ht="12.75">
      <c r="A157" s="5"/>
      <c r="B157" s="5"/>
      <c r="C157" s="5"/>
      <c r="D157" s="5"/>
      <c r="E157" s="144"/>
      <c r="F157" s="5"/>
      <c r="G157" s="5"/>
    </row>
    <row r="158" spans="1:7" ht="12.75">
      <c r="A158" s="5"/>
      <c r="B158" s="5"/>
      <c r="C158" s="5"/>
      <c r="D158" s="5"/>
      <c r="E158" s="144"/>
      <c r="F158" s="5"/>
      <c r="G158" s="5"/>
    </row>
    <row r="159" spans="1:7" ht="12.75">
      <c r="A159" s="5"/>
      <c r="B159" s="5"/>
      <c r="C159" s="5"/>
      <c r="D159" s="5"/>
      <c r="E159" s="144"/>
      <c r="F159" s="5"/>
      <c r="G159" s="5"/>
    </row>
    <row r="160" spans="1:7" ht="12.75">
      <c r="A160" s="5"/>
      <c r="B160" s="5"/>
      <c r="C160" s="5"/>
      <c r="D160" s="5"/>
      <c r="E160" s="144"/>
      <c r="F160" s="5"/>
      <c r="G160" s="5"/>
    </row>
    <row r="161" spans="1:7" ht="12.75">
      <c r="A161" s="5"/>
      <c r="B161" s="5"/>
      <c r="C161" s="5"/>
      <c r="D161" s="5"/>
      <c r="E161" s="144"/>
      <c r="F161" s="5"/>
      <c r="G161" s="5"/>
    </row>
    <row r="162" spans="1:7" ht="12.75">
      <c r="A162" s="5"/>
      <c r="B162" s="5"/>
      <c r="C162" s="5"/>
      <c r="D162" s="5"/>
      <c r="E162" s="144"/>
      <c r="F162" s="5"/>
      <c r="G162" s="5"/>
    </row>
    <row r="163" spans="1:7" ht="12.75">
      <c r="A163" s="5"/>
      <c r="B163" s="5"/>
      <c r="C163" s="5"/>
      <c r="D163" s="5"/>
      <c r="E163" s="144"/>
      <c r="F163" s="5"/>
      <c r="G163" s="5"/>
    </row>
    <row r="164" spans="1:7" ht="12.75">
      <c r="A164" s="5"/>
      <c r="B164" s="5"/>
      <c r="C164" s="5"/>
      <c r="D164" s="5"/>
      <c r="E164" s="144"/>
      <c r="F164" s="5"/>
      <c r="G164" s="5"/>
    </row>
    <row r="165" spans="1:7" ht="12.75">
      <c r="A165" s="5"/>
      <c r="B165" s="5"/>
      <c r="C165" s="5"/>
      <c r="D165" s="5"/>
      <c r="E165" s="144"/>
      <c r="F165" s="5"/>
      <c r="G165" s="5"/>
    </row>
    <row r="166" spans="1:7" ht="12.75">
      <c r="A166" s="5"/>
      <c r="B166" s="5"/>
      <c r="C166" s="5"/>
      <c r="D166" s="5"/>
      <c r="E166" s="144"/>
      <c r="F166" s="5"/>
      <c r="G166" s="5"/>
    </row>
    <row r="167" spans="1:7" ht="12.75">
      <c r="A167" s="5"/>
      <c r="B167" s="5"/>
      <c r="C167" s="5"/>
      <c r="D167" s="5"/>
      <c r="E167" s="144"/>
      <c r="F167" s="5"/>
      <c r="G167" s="5"/>
    </row>
    <row r="168" spans="1:7" ht="12.75">
      <c r="A168" s="5"/>
      <c r="B168" s="5"/>
      <c r="C168" s="5"/>
      <c r="D168" s="5"/>
      <c r="E168" s="144"/>
      <c r="F168" s="5"/>
      <c r="G168" s="5"/>
    </row>
    <row r="169" spans="1:7" ht="12.75">
      <c r="A169" s="5"/>
      <c r="B169" s="5"/>
      <c r="C169" s="5"/>
      <c r="D169" s="5"/>
      <c r="E169" s="144"/>
      <c r="F169" s="5"/>
      <c r="G169" s="5"/>
    </row>
    <row r="170" spans="1:7" ht="12.75">
      <c r="A170" s="5"/>
      <c r="B170" s="5"/>
      <c r="C170" s="5"/>
      <c r="D170" s="5"/>
      <c r="E170" s="144"/>
      <c r="F170" s="5"/>
      <c r="G170" s="5"/>
    </row>
    <row r="171" spans="1:7" ht="12.75">
      <c r="A171" s="5"/>
      <c r="B171" s="5"/>
      <c r="C171" s="5"/>
      <c r="D171" s="5"/>
      <c r="E171" s="144"/>
      <c r="F171" s="5"/>
      <c r="G171" s="5"/>
    </row>
    <row r="172" spans="1:7" ht="12.75">
      <c r="A172" s="5"/>
      <c r="B172" s="5"/>
      <c r="C172" s="5"/>
      <c r="D172" s="5"/>
      <c r="E172" s="144"/>
      <c r="F172" s="5"/>
      <c r="G172" s="5"/>
    </row>
    <row r="173" spans="1:7" ht="12.75">
      <c r="A173" s="5"/>
      <c r="B173" s="5"/>
      <c r="C173" s="5"/>
      <c r="D173" s="5"/>
      <c r="E173" s="144"/>
      <c r="F173" s="5"/>
      <c r="G173" s="5"/>
    </row>
    <row r="174" spans="1:7" ht="12.75">
      <c r="A174" s="5"/>
      <c r="B174" s="5"/>
      <c r="C174" s="5"/>
      <c r="D174" s="5"/>
      <c r="E174" s="144"/>
      <c r="F174" s="5"/>
      <c r="G174" s="5"/>
    </row>
    <row r="175" spans="1:7" ht="12.75">
      <c r="A175" s="5"/>
      <c r="B175" s="5"/>
      <c r="C175" s="5"/>
      <c r="D175" s="5"/>
      <c r="E175" s="144"/>
      <c r="F175" s="5"/>
      <c r="G175" s="5"/>
    </row>
    <row r="176" spans="1:7" ht="12.75">
      <c r="A176" s="5"/>
      <c r="B176" s="5"/>
      <c r="C176" s="5"/>
      <c r="D176" s="5"/>
      <c r="E176" s="144"/>
      <c r="F176" s="5"/>
      <c r="G176" s="5"/>
    </row>
    <row r="177" spans="1:7" ht="12.75">
      <c r="A177" s="5"/>
      <c r="B177" s="5"/>
      <c r="C177" s="5"/>
      <c r="D177" s="5"/>
      <c r="E177" s="144"/>
      <c r="F177" s="5"/>
      <c r="G177" s="5"/>
    </row>
    <row r="178" spans="1:7" ht="12.75">
      <c r="A178" s="5"/>
      <c r="B178" s="5"/>
      <c r="C178" s="5"/>
      <c r="D178" s="5"/>
      <c r="E178" s="144"/>
      <c r="F178" s="5"/>
      <c r="G178" s="5"/>
    </row>
    <row r="179" spans="1:7" ht="12.75">
      <c r="A179" s="5"/>
      <c r="B179" s="5"/>
      <c r="C179" s="5"/>
      <c r="D179" s="5"/>
      <c r="E179" s="144"/>
      <c r="F179" s="5"/>
      <c r="G179" s="5"/>
    </row>
    <row r="180" spans="1:7" ht="12.75">
      <c r="A180" s="5"/>
      <c r="B180" s="5"/>
      <c r="C180" s="5"/>
      <c r="D180" s="5"/>
      <c r="E180" s="144"/>
      <c r="F180" s="5"/>
      <c r="G180" s="5"/>
    </row>
    <row r="181" spans="1:7" ht="12.75">
      <c r="A181" s="5"/>
      <c r="B181" s="5"/>
      <c r="C181" s="5"/>
      <c r="D181" s="5"/>
      <c r="E181" s="144"/>
      <c r="F181" s="5"/>
      <c r="G181" s="5"/>
    </row>
    <row r="182" spans="1:7" ht="12.75">
      <c r="A182" s="5"/>
      <c r="B182" s="5"/>
      <c r="C182" s="5"/>
      <c r="D182" s="5"/>
      <c r="E182" s="144"/>
      <c r="F182" s="5"/>
      <c r="G182" s="5"/>
    </row>
    <row r="183" spans="1:7" ht="12.75">
      <c r="A183" s="5"/>
      <c r="B183" s="5"/>
      <c r="C183" s="5"/>
      <c r="D183" s="5"/>
      <c r="E183" s="144"/>
      <c r="F183" s="5"/>
      <c r="G183" s="5"/>
    </row>
    <row r="184" spans="1:7" ht="12.75">
      <c r="A184" s="5"/>
      <c r="B184" s="5"/>
      <c r="C184" s="5"/>
      <c r="D184" s="5"/>
      <c r="E184" s="144"/>
      <c r="F184" s="5"/>
      <c r="G184" s="5"/>
    </row>
    <row r="185" spans="1:7" ht="12.75">
      <c r="A185" s="5"/>
      <c r="B185" s="5"/>
      <c r="C185" s="5"/>
      <c r="D185" s="5"/>
      <c r="E185" s="144"/>
      <c r="F185" s="5"/>
      <c r="G185" s="5"/>
    </row>
    <row r="186" spans="1:7" ht="12.75">
      <c r="A186" s="5"/>
      <c r="B186" s="5"/>
      <c r="C186" s="5"/>
      <c r="D186" s="5"/>
      <c r="E186" s="144"/>
      <c r="F186" s="5"/>
      <c r="G186" s="5"/>
    </row>
    <row r="187" spans="1:7" ht="12.75">
      <c r="A187" s="5"/>
      <c r="B187" s="5"/>
      <c r="C187" s="5"/>
      <c r="D187" s="5"/>
      <c r="E187" s="144"/>
      <c r="F187" s="5"/>
      <c r="G187" s="5"/>
    </row>
    <row r="188" spans="1:7" ht="12.75">
      <c r="A188" s="5"/>
      <c r="B188" s="5"/>
      <c r="C188" s="5"/>
      <c r="D188" s="5"/>
      <c r="E188" s="144"/>
      <c r="F188" s="5"/>
      <c r="G188" s="5"/>
    </row>
    <row r="189" spans="1:7" ht="12.75">
      <c r="A189" s="5"/>
      <c r="B189" s="5"/>
      <c r="C189" s="5"/>
      <c r="D189" s="5"/>
      <c r="E189" s="144"/>
      <c r="F189" s="5"/>
      <c r="G189" s="5"/>
    </row>
    <row r="190" spans="1:7" ht="12.75">
      <c r="A190" s="5"/>
      <c r="B190" s="5"/>
      <c r="C190" s="5"/>
      <c r="D190" s="5"/>
      <c r="E190" s="144"/>
      <c r="F190" s="5"/>
      <c r="G190" s="5"/>
    </row>
    <row r="191" spans="1:7" ht="12.75">
      <c r="A191" s="5"/>
      <c r="B191" s="5"/>
      <c r="C191" s="5"/>
      <c r="D191" s="5"/>
      <c r="E191" s="144"/>
      <c r="F191" s="5"/>
      <c r="G191" s="5"/>
    </row>
    <row r="192" spans="1:7" ht="12.75">
      <c r="A192" s="5"/>
      <c r="B192" s="5"/>
      <c r="C192" s="5"/>
      <c r="D192" s="5"/>
      <c r="E192" s="144"/>
      <c r="F192" s="5"/>
      <c r="G192" s="5"/>
    </row>
    <row r="193" spans="1:7" ht="12.75">
      <c r="A193" s="5"/>
      <c r="B193" s="5"/>
      <c r="C193" s="5"/>
      <c r="D193" s="5"/>
      <c r="E193" s="144"/>
      <c r="F193" s="5"/>
      <c r="G193" s="5"/>
    </row>
    <row r="194" spans="1:7" ht="12.75">
      <c r="A194" s="5"/>
      <c r="B194" s="5"/>
      <c r="C194" s="5"/>
      <c r="D194" s="5"/>
      <c r="E194" s="144"/>
      <c r="F194" s="5"/>
      <c r="G194" s="5"/>
    </row>
    <row r="195" spans="1:7" ht="12.75">
      <c r="A195" s="5"/>
      <c r="B195" s="5"/>
      <c r="C195" s="5"/>
      <c r="D195" s="5"/>
      <c r="E195" s="144"/>
      <c r="F195" s="5"/>
      <c r="G195" s="5"/>
    </row>
    <row r="196" spans="1:7" ht="12.75">
      <c r="A196" s="5"/>
      <c r="B196" s="5"/>
      <c r="C196" s="5"/>
      <c r="D196" s="5"/>
      <c r="E196" s="144"/>
      <c r="F196" s="5"/>
      <c r="G196" s="5"/>
    </row>
    <row r="197" spans="1:7" ht="12.75">
      <c r="A197" s="5"/>
      <c r="B197" s="5"/>
      <c r="C197" s="5"/>
      <c r="D197" s="5"/>
      <c r="E197" s="144"/>
      <c r="F197" s="5"/>
      <c r="G197" s="5"/>
    </row>
    <row r="198" spans="1:7" ht="12.75">
      <c r="A198" s="5"/>
      <c r="B198" s="5"/>
      <c r="C198" s="5"/>
      <c r="D198" s="5"/>
      <c r="E198" s="144"/>
      <c r="F198" s="5"/>
      <c r="G198" s="5"/>
    </row>
    <row r="199" spans="1:7" ht="12.75">
      <c r="A199" s="5"/>
      <c r="B199" s="5"/>
      <c r="C199" s="5"/>
      <c r="D199" s="5"/>
      <c r="E199" s="144"/>
      <c r="F199" s="5"/>
      <c r="G199" s="5"/>
    </row>
    <row r="200" spans="1:7" ht="12.75">
      <c r="A200" s="5"/>
      <c r="B200" s="5"/>
      <c r="C200" s="5"/>
      <c r="D200" s="5"/>
      <c r="E200" s="144"/>
      <c r="F200" s="5"/>
      <c r="G200" s="5"/>
    </row>
    <row r="201" spans="1:7" ht="12.75">
      <c r="A201" s="5"/>
      <c r="B201" s="5"/>
      <c r="C201" s="5"/>
      <c r="D201" s="5"/>
      <c r="E201" s="144"/>
      <c r="F201" s="5"/>
      <c r="G201" s="5"/>
    </row>
    <row r="202" spans="1:7" ht="12.75">
      <c r="A202" s="5"/>
      <c r="B202" s="5"/>
      <c r="C202" s="5"/>
      <c r="D202" s="5"/>
      <c r="E202" s="144"/>
      <c r="F202" s="5"/>
      <c r="G202" s="5"/>
    </row>
    <row r="203" spans="1:7" ht="12.75">
      <c r="A203" s="5"/>
      <c r="B203" s="5"/>
      <c r="C203" s="5"/>
      <c r="D203" s="5"/>
      <c r="E203" s="144"/>
      <c r="F203" s="5"/>
      <c r="G203" s="5"/>
    </row>
    <row r="204" spans="1:7" ht="12.75">
      <c r="A204" s="5"/>
      <c r="B204" s="5"/>
      <c r="C204" s="5"/>
      <c r="D204" s="5"/>
      <c r="E204" s="144"/>
      <c r="F204" s="5"/>
      <c r="G204" s="5"/>
    </row>
    <row r="205" spans="1:7" ht="12.75">
      <c r="A205" s="5"/>
      <c r="B205" s="5"/>
      <c r="C205" s="5"/>
      <c r="D205" s="5"/>
      <c r="E205" s="144"/>
      <c r="F205" s="5"/>
      <c r="G205" s="5"/>
    </row>
    <row r="206" spans="1:7" ht="12.75">
      <c r="A206" s="5"/>
      <c r="B206" s="5"/>
      <c r="C206" s="5"/>
      <c r="D206" s="5"/>
      <c r="E206" s="144"/>
      <c r="F206" s="5"/>
      <c r="G206" s="5"/>
    </row>
    <row r="207" spans="1:7" ht="12.75">
      <c r="A207" s="5"/>
      <c r="B207" s="5"/>
      <c r="C207" s="5"/>
      <c r="D207" s="5"/>
      <c r="E207" s="144"/>
      <c r="F207" s="5"/>
      <c r="G207" s="5"/>
    </row>
    <row r="208" spans="1:7" ht="12.75">
      <c r="A208" s="5"/>
      <c r="B208" s="5"/>
      <c r="C208" s="5"/>
      <c r="D208" s="5"/>
      <c r="E208" s="144"/>
      <c r="F208" s="5"/>
      <c r="G208" s="5"/>
    </row>
    <row r="209" spans="1:7" ht="12.75">
      <c r="A209" s="5"/>
      <c r="B209" s="5"/>
      <c r="C209" s="5"/>
      <c r="D209" s="5"/>
      <c r="E209" s="144"/>
      <c r="F209" s="5"/>
      <c r="G209" s="5"/>
    </row>
    <row r="210" spans="1:7" ht="12.75">
      <c r="A210" s="5"/>
      <c r="B210" s="5"/>
      <c r="C210" s="5"/>
      <c r="D210" s="5"/>
      <c r="E210" s="144"/>
      <c r="F210" s="5"/>
      <c r="G210" s="5"/>
    </row>
    <row r="211" spans="1:7" ht="12.75">
      <c r="A211" s="5"/>
      <c r="B211" s="5"/>
      <c r="C211" s="5"/>
      <c r="D211" s="5"/>
      <c r="E211" s="144"/>
      <c r="F211" s="5"/>
      <c r="G211" s="5"/>
    </row>
    <row r="212" spans="1:7" ht="12.75">
      <c r="A212" s="5"/>
      <c r="B212" s="5"/>
      <c r="C212" s="5"/>
      <c r="D212" s="5"/>
      <c r="E212" s="144"/>
      <c r="F212" s="5"/>
      <c r="G212" s="5"/>
    </row>
    <row r="213" spans="1:7" ht="12.75">
      <c r="A213" s="5"/>
      <c r="B213" s="5"/>
      <c r="C213" s="5"/>
      <c r="D213" s="5"/>
      <c r="E213" s="144"/>
      <c r="F213" s="5"/>
      <c r="G213" s="5"/>
    </row>
    <row r="214" spans="1:7" ht="12.75">
      <c r="A214" s="5"/>
      <c r="B214" s="5"/>
      <c r="C214" s="5"/>
      <c r="D214" s="5"/>
      <c r="E214" s="144"/>
      <c r="F214" s="5"/>
      <c r="G214" s="5"/>
    </row>
    <row r="215" spans="1:7" ht="12.75">
      <c r="A215" s="5"/>
      <c r="B215" s="5"/>
      <c r="C215" s="5"/>
      <c r="D215" s="5"/>
      <c r="E215" s="144"/>
      <c r="F215" s="5"/>
      <c r="G215" s="5"/>
    </row>
    <row r="216" spans="1:7" ht="12.75">
      <c r="A216" s="5"/>
      <c r="B216" s="5"/>
      <c r="C216" s="5"/>
      <c r="D216" s="5"/>
      <c r="E216" s="144"/>
      <c r="F216" s="5"/>
      <c r="G216" s="5"/>
    </row>
    <row r="217" spans="1:7" ht="12.75">
      <c r="A217" s="5"/>
      <c r="B217" s="5"/>
      <c r="C217" s="5"/>
      <c r="D217" s="5"/>
      <c r="E217" s="144"/>
      <c r="F217" s="5"/>
      <c r="G217" s="5"/>
    </row>
    <row r="218" spans="1:7" ht="12.75">
      <c r="A218" s="5"/>
      <c r="B218" s="5"/>
      <c r="C218" s="5"/>
      <c r="D218" s="5"/>
      <c r="E218" s="144"/>
      <c r="F218" s="5"/>
      <c r="G218" s="5"/>
    </row>
    <row r="219" spans="1:7" ht="12.75">
      <c r="A219" s="5"/>
      <c r="B219" s="5"/>
      <c r="C219" s="5"/>
      <c r="D219" s="5"/>
      <c r="E219" s="144"/>
      <c r="F219" s="5"/>
      <c r="G219" s="5"/>
    </row>
    <row r="220" spans="1:7" ht="12.75">
      <c r="A220" s="5"/>
      <c r="B220" s="5"/>
      <c r="C220" s="5"/>
      <c r="D220" s="5"/>
      <c r="E220" s="144"/>
      <c r="F220" s="5"/>
      <c r="G220" s="5"/>
    </row>
    <row r="221" spans="1:7" ht="12.75">
      <c r="A221" s="5"/>
      <c r="B221" s="5"/>
      <c r="C221" s="5"/>
      <c r="D221" s="5"/>
      <c r="E221" s="144"/>
      <c r="F221" s="5"/>
      <c r="G221" s="5"/>
    </row>
    <row r="222" spans="1:7" ht="12.75">
      <c r="A222" s="5"/>
      <c r="B222" s="5"/>
      <c r="C222" s="5"/>
      <c r="D222" s="5"/>
      <c r="E222" s="144"/>
      <c r="F222" s="5"/>
      <c r="G222" s="5"/>
    </row>
    <row r="223" spans="1:7" ht="12.75">
      <c r="A223" s="5"/>
      <c r="B223" s="5"/>
      <c r="C223" s="5"/>
      <c r="D223" s="5"/>
      <c r="E223" s="144"/>
      <c r="F223" s="5"/>
      <c r="G223" s="5"/>
    </row>
    <row r="224" spans="1:7" ht="12.75">
      <c r="A224" s="5"/>
      <c r="B224" s="5"/>
      <c r="C224" s="5"/>
      <c r="D224" s="5"/>
      <c r="E224" s="144"/>
      <c r="F224" s="5"/>
      <c r="G224" s="5"/>
    </row>
    <row r="225" spans="1:7" ht="12.75">
      <c r="A225" s="5"/>
      <c r="B225" s="5"/>
      <c r="C225" s="5"/>
      <c r="D225" s="5"/>
      <c r="E225" s="144"/>
      <c r="F225" s="5"/>
      <c r="G225" s="5"/>
    </row>
    <row r="226" spans="1:7" ht="12.75">
      <c r="A226" s="5"/>
      <c r="B226" s="5"/>
      <c r="C226" s="5"/>
      <c r="D226" s="5"/>
      <c r="E226" s="144"/>
      <c r="F226" s="5"/>
      <c r="G226" s="5"/>
    </row>
    <row r="227" spans="1:7" ht="12.75">
      <c r="A227" s="5"/>
      <c r="B227" s="5"/>
      <c r="C227" s="5"/>
      <c r="D227" s="5"/>
      <c r="E227" s="144"/>
      <c r="F227" s="5"/>
      <c r="G227" s="5"/>
    </row>
    <row r="228" spans="1:7" ht="12.75">
      <c r="A228" s="5"/>
      <c r="B228" s="5"/>
      <c r="C228" s="5"/>
      <c r="D228" s="5"/>
      <c r="E228" s="144"/>
      <c r="F228" s="5"/>
      <c r="G228" s="5"/>
    </row>
    <row r="229" spans="1:7" ht="12.75">
      <c r="A229" s="5"/>
      <c r="B229" s="5"/>
      <c r="C229" s="5"/>
      <c r="D229" s="5"/>
      <c r="E229" s="144"/>
      <c r="F229" s="5"/>
      <c r="G229" s="5"/>
    </row>
    <row r="230" spans="1:7" ht="12.75">
      <c r="A230" s="5"/>
      <c r="B230" s="5"/>
      <c r="C230" s="5"/>
      <c r="D230" s="5"/>
      <c r="E230" s="144"/>
      <c r="F230" s="5"/>
      <c r="G230" s="5"/>
    </row>
    <row r="231" spans="1:7" ht="12.75">
      <c r="A231" s="5"/>
      <c r="B231" s="5"/>
      <c r="C231" s="5"/>
      <c r="D231" s="5"/>
      <c r="E231" s="144"/>
      <c r="F231" s="5"/>
      <c r="G231" s="5"/>
    </row>
    <row r="232" spans="1:7" ht="12.75">
      <c r="A232" s="5"/>
      <c r="B232" s="5"/>
      <c r="C232" s="5"/>
      <c r="D232" s="5"/>
      <c r="E232" s="144"/>
      <c r="F232" s="5"/>
      <c r="G232" s="5"/>
    </row>
    <row r="233" spans="1:7" ht="12.75">
      <c r="A233" s="5"/>
      <c r="B233" s="5"/>
      <c r="C233" s="5"/>
      <c r="D233" s="5"/>
      <c r="E233" s="144"/>
      <c r="F233" s="5"/>
      <c r="G233" s="5"/>
    </row>
    <row r="234" spans="1:7" ht="12.75">
      <c r="A234" s="5"/>
      <c r="B234" s="5"/>
      <c r="C234" s="5"/>
      <c r="D234" s="5"/>
      <c r="E234" s="144"/>
      <c r="F234" s="5"/>
      <c r="G234" s="5"/>
    </row>
    <row r="235" spans="1:7" ht="12.75">
      <c r="A235" s="5"/>
      <c r="B235" s="5"/>
      <c r="C235" s="5"/>
      <c r="D235" s="5"/>
      <c r="E235" s="144"/>
      <c r="F235" s="5"/>
      <c r="G235" s="5"/>
    </row>
    <row r="236" spans="1:7" ht="12.75">
      <c r="A236" s="5"/>
      <c r="B236" s="5"/>
      <c r="C236" s="5"/>
      <c r="D236" s="5"/>
      <c r="E236" s="144"/>
      <c r="F236" s="5"/>
      <c r="G236" s="5"/>
    </row>
    <row r="237" spans="1:7" ht="12.75">
      <c r="A237" s="5"/>
      <c r="B237" s="5"/>
      <c r="C237" s="5"/>
      <c r="D237" s="5"/>
      <c r="E237" s="144"/>
      <c r="F237" s="5"/>
      <c r="G237" s="5"/>
    </row>
    <row r="238" spans="1:7" ht="12.75">
      <c r="A238" s="5"/>
      <c r="B238" s="5"/>
      <c r="C238" s="5"/>
      <c r="D238" s="5"/>
      <c r="E238" s="144"/>
      <c r="F238" s="5"/>
      <c r="G238" s="5"/>
    </row>
    <row r="239" spans="1:7" ht="12.75">
      <c r="A239" s="5"/>
      <c r="B239" s="5"/>
      <c r="C239" s="5"/>
      <c r="D239" s="5"/>
      <c r="E239" s="144"/>
      <c r="F239" s="5"/>
      <c r="G239" s="5"/>
    </row>
    <row r="240" spans="1:7" ht="12.75">
      <c r="A240" s="5"/>
      <c r="B240" s="5"/>
      <c r="C240" s="5"/>
      <c r="D240" s="5"/>
      <c r="E240" s="144"/>
      <c r="F240" s="5"/>
      <c r="G240" s="5"/>
    </row>
    <row r="241" spans="1:7" ht="12.75">
      <c r="A241" s="5"/>
      <c r="B241" s="5"/>
      <c r="C241" s="5"/>
      <c r="D241" s="5"/>
      <c r="E241" s="144"/>
      <c r="F241" s="5"/>
      <c r="G241" s="5"/>
    </row>
    <row r="242" spans="1:7" ht="12.75">
      <c r="A242" s="5"/>
      <c r="B242" s="5"/>
      <c r="C242" s="5"/>
      <c r="D242" s="5"/>
      <c r="E242" s="144"/>
      <c r="F242" s="5"/>
      <c r="G242" s="5"/>
    </row>
    <row r="243" spans="1:7" ht="12.75">
      <c r="A243" s="5"/>
      <c r="B243" s="5"/>
      <c r="C243" s="5"/>
      <c r="D243" s="5"/>
      <c r="E243" s="144"/>
      <c r="F243" s="5"/>
      <c r="G243" s="5"/>
    </row>
    <row r="244" spans="1:7" ht="12.75">
      <c r="A244" s="5"/>
      <c r="B244" s="5"/>
      <c r="C244" s="5"/>
      <c r="D244" s="5"/>
      <c r="E244" s="144"/>
      <c r="F244" s="5"/>
      <c r="G244" s="5"/>
    </row>
    <row r="245" spans="1:7" ht="12.75">
      <c r="A245" s="5"/>
      <c r="B245" s="5"/>
      <c r="C245" s="5"/>
      <c r="D245" s="5"/>
      <c r="E245" s="144"/>
      <c r="F245" s="5"/>
      <c r="G245" s="5"/>
    </row>
    <row r="246" spans="1:7" ht="12.75">
      <c r="A246" s="5"/>
      <c r="B246" s="5"/>
      <c r="C246" s="5"/>
      <c r="D246" s="5"/>
      <c r="E246" s="144"/>
      <c r="F246" s="5"/>
      <c r="G246" s="5"/>
    </row>
    <row r="247" spans="1:7" ht="12.75">
      <c r="A247" s="5"/>
      <c r="B247" s="5"/>
      <c r="C247" s="5"/>
      <c r="D247" s="5"/>
      <c r="E247" s="144"/>
      <c r="F247" s="5"/>
      <c r="G247" s="5"/>
    </row>
    <row r="248" spans="1:7" ht="12.75">
      <c r="A248" s="5"/>
      <c r="B248" s="5"/>
      <c r="C248" s="5"/>
      <c r="D248" s="5"/>
      <c r="E248" s="144"/>
      <c r="F248" s="5"/>
      <c r="G248" s="5"/>
    </row>
    <row r="249" spans="1:7" ht="12.75">
      <c r="A249" s="5"/>
      <c r="B249" s="5"/>
      <c r="C249" s="5"/>
      <c r="D249" s="5"/>
      <c r="E249" s="144"/>
      <c r="F249" s="5"/>
      <c r="G249" s="5"/>
    </row>
    <row r="250" spans="1:7" ht="12.75">
      <c r="A250" s="5"/>
      <c r="B250" s="5"/>
      <c r="C250" s="5"/>
      <c r="D250" s="5"/>
      <c r="E250" s="144"/>
      <c r="F250" s="5"/>
      <c r="G250" s="5"/>
    </row>
    <row r="251" spans="1:7" ht="12.75">
      <c r="A251" s="5"/>
      <c r="B251" s="5"/>
      <c r="C251" s="5"/>
      <c r="D251" s="5"/>
      <c r="E251" s="144"/>
      <c r="F251" s="5"/>
      <c r="G251" s="5"/>
    </row>
    <row r="252" spans="1:7" ht="12.75">
      <c r="A252" s="5"/>
      <c r="B252" s="5"/>
      <c r="C252" s="5"/>
      <c r="D252" s="5"/>
      <c r="E252" s="144"/>
      <c r="F252" s="5"/>
      <c r="G252" s="5"/>
    </row>
    <row r="253" spans="1:7" ht="12.75">
      <c r="A253" s="5"/>
      <c r="B253" s="5"/>
      <c r="C253" s="5"/>
      <c r="D253" s="5"/>
      <c r="E253" s="144"/>
      <c r="F253" s="5"/>
      <c r="G253" s="5"/>
    </row>
    <row r="254" spans="1:7" ht="12.75">
      <c r="A254" s="5"/>
      <c r="B254" s="5"/>
      <c r="C254" s="5"/>
      <c r="D254" s="5"/>
      <c r="E254" s="144"/>
      <c r="F254" s="5"/>
      <c r="G254" s="5"/>
    </row>
    <row r="255" spans="1:7" ht="12.75">
      <c r="A255" s="5"/>
      <c r="B255" s="5"/>
      <c r="C255" s="5"/>
      <c r="D255" s="5"/>
      <c r="E255" s="144"/>
      <c r="F255" s="5"/>
      <c r="G255" s="5"/>
    </row>
    <row r="256" spans="1:7" ht="12.75">
      <c r="A256" s="5"/>
      <c r="B256" s="5"/>
      <c r="C256" s="5"/>
      <c r="D256" s="5"/>
      <c r="E256" s="144"/>
      <c r="F256" s="5"/>
      <c r="G256" s="5"/>
    </row>
    <row r="257" spans="1:7" ht="12.75">
      <c r="A257" s="5"/>
      <c r="B257" s="5"/>
      <c r="C257" s="5"/>
      <c r="D257" s="5"/>
      <c r="E257" s="144"/>
      <c r="F257" s="5"/>
      <c r="G257" s="5"/>
    </row>
    <row r="258" spans="1:7" ht="12.75">
      <c r="A258" s="5"/>
      <c r="B258" s="5"/>
      <c r="C258" s="5"/>
      <c r="D258" s="5"/>
      <c r="E258" s="144"/>
      <c r="F258" s="5"/>
      <c r="G258" s="5"/>
    </row>
    <row r="259" spans="1:7" ht="12.75">
      <c r="A259" s="5"/>
      <c r="B259" s="5"/>
      <c r="C259" s="5"/>
      <c r="D259" s="5"/>
      <c r="E259" s="144"/>
      <c r="F259" s="5"/>
      <c r="G259" s="5"/>
    </row>
    <row r="260" spans="1:7" ht="12.75">
      <c r="A260" s="5"/>
      <c r="B260" s="5"/>
      <c r="C260" s="5"/>
      <c r="D260" s="5"/>
      <c r="E260" s="144"/>
      <c r="F260" s="5"/>
      <c r="G260" s="5"/>
    </row>
    <row r="261" spans="1:7" ht="12.75">
      <c r="A261" s="5"/>
      <c r="B261" s="5"/>
      <c r="C261" s="5"/>
      <c r="D261" s="5"/>
      <c r="E261" s="144"/>
      <c r="F261" s="5"/>
      <c r="G261" s="5"/>
    </row>
    <row r="262" spans="1:7" ht="12.75">
      <c r="A262" s="5"/>
      <c r="B262" s="5"/>
      <c r="C262" s="5"/>
      <c r="D262" s="5"/>
      <c r="E262" s="144"/>
      <c r="F262" s="5"/>
      <c r="G262" s="5"/>
    </row>
    <row r="263" spans="1:7" ht="12.75">
      <c r="A263" s="5"/>
      <c r="B263" s="5"/>
      <c r="C263" s="5"/>
      <c r="D263" s="5"/>
      <c r="E263" s="144"/>
      <c r="F263" s="5"/>
      <c r="G263" s="5"/>
    </row>
    <row r="264" spans="1:7" ht="12.75">
      <c r="A264" s="5"/>
      <c r="B264" s="5"/>
      <c r="C264" s="5"/>
      <c r="D264" s="5"/>
      <c r="E264" s="144"/>
      <c r="F264" s="5"/>
      <c r="G264" s="5"/>
    </row>
    <row r="265" spans="1:7" ht="12.75">
      <c r="A265" s="5"/>
      <c r="B265" s="5"/>
      <c r="C265" s="5"/>
      <c r="D265" s="5"/>
      <c r="E265" s="144"/>
      <c r="F265" s="5"/>
      <c r="G265" s="5"/>
    </row>
    <row r="266" spans="1:7" ht="12.75">
      <c r="A266" s="5"/>
      <c r="B266" s="5"/>
      <c r="C266" s="5"/>
      <c r="D266" s="5"/>
      <c r="E266" s="144"/>
      <c r="F266" s="5"/>
      <c r="G266" s="5"/>
    </row>
    <row r="267" spans="1:7" ht="12.75">
      <c r="A267" s="5"/>
      <c r="B267" s="5"/>
      <c r="C267" s="5"/>
      <c r="D267" s="5"/>
      <c r="E267" s="144"/>
      <c r="F267" s="5"/>
      <c r="G267" s="5"/>
    </row>
    <row r="268" spans="1:7" ht="12.75">
      <c r="A268" s="5"/>
      <c r="B268" s="5"/>
      <c r="C268" s="5"/>
      <c r="D268" s="5"/>
      <c r="E268" s="144"/>
      <c r="F268" s="5"/>
      <c r="G268" s="5"/>
    </row>
    <row r="269" spans="1:7" ht="12.75">
      <c r="A269" s="5"/>
      <c r="B269" s="5"/>
      <c r="C269" s="5"/>
      <c r="D269" s="5"/>
      <c r="E269" s="144"/>
      <c r="F269" s="5"/>
      <c r="G269" s="5"/>
    </row>
    <row r="270" spans="1:7" ht="12.75">
      <c r="A270" s="5"/>
      <c r="B270" s="5"/>
      <c r="C270" s="5"/>
      <c r="D270" s="5"/>
      <c r="E270" s="144"/>
      <c r="F270" s="5"/>
      <c r="G270" s="5"/>
    </row>
    <row r="271" spans="1:7" ht="12.75">
      <c r="A271" s="5"/>
      <c r="B271" s="5"/>
      <c r="C271" s="5"/>
      <c r="D271" s="5"/>
      <c r="E271" s="144"/>
      <c r="F271" s="5"/>
      <c r="G271" s="5"/>
    </row>
    <row r="272" spans="1:7" ht="12.75">
      <c r="A272" s="5"/>
      <c r="B272" s="5"/>
      <c r="C272" s="5"/>
      <c r="D272" s="5"/>
      <c r="E272" s="144"/>
      <c r="F272" s="5"/>
      <c r="G272" s="5"/>
    </row>
    <row r="273" spans="1:7" ht="12.75">
      <c r="A273" s="5"/>
      <c r="B273" s="5"/>
      <c r="C273" s="5"/>
      <c r="D273" s="5"/>
      <c r="E273" s="144"/>
      <c r="F273" s="5"/>
      <c r="G273" s="5"/>
    </row>
    <row r="274" spans="1:7" ht="12.75">
      <c r="A274" s="5"/>
      <c r="B274" s="5"/>
      <c r="C274" s="5"/>
      <c r="D274" s="5"/>
      <c r="E274" s="144"/>
      <c r="F274" s="5"/>
      <c r="G274" s="5"/>
    </row>
    <row r="275" spans="1:7" ht="12.75">
      <c r="A275" s="5"/>
      <c r="B275" s="5"/>
      <c r="C275" s="5"/>
      <c r="D275" s="5"/>
      <c r="E275" s="144"/>
      <c r="F275" s="5"/>
      <c r="G275" s="5"/>
    </row>
    <row r="276" spans="1:7" ht="12.75">
      <c r="A276" s="5"/>
      <c r="B276" s="5"/>
      <c r="C276" s="5"/>
      <c r="D276" s="5"/>
      <c r="E276" s="144"/>
      <c r="F276" s="5"/>
      <c r="G276" s="5"/>
    </row>
    <row r="277" spans="1:7" ht="12.75">
      <c r="A277" s="5"/>
      <c r="B277" s="5"/>
      <c r="C277" s="5"/>
      <c r="D277" s="5"/>
      <c r="E277" s="144"/>
      <c r="F277" s="5"/>
      <c r="G277" s="5"/>
    </row>
    <row r="278" spans="1:7" ht="12.75">
      <c r="A278" s="5"/>
      <c r="B278" s="5"/>
      <c r="C278" s="5"/>
      <c r="D278" s="5"/>
      <c r="E278" s="144"/>
      <c r="F278" s="5"/>
      <c r="G278" s="5"/>
    </row>
    <row r="279" spans="1:7" ht="12.75">
      <c r="A279" s="5"/>
      <c r="B279" s="5"/>
      <c r="C279" s="5"/>
      <c r="D279" s="5"/>
      <c r="E279" s="144"/>
      <c r="F279" s="5"/>
      <c r="G279" s="5"/>
    </row>
    <row r="280" spans="1:7" ht="12.75">
      <c r="A280" s="5"/>
      <c r="B280" s="5"/>
      <c r="C280" s="5"/>
      <c r="D280" s="5"/>
      <c r="E280" s="144"/>
      <c r="F280" s="5"/>
      <c r="G280" s="5"/>
    </row>
    <row r="281" spans="1:7" ht="12.75">
      <c r="A281" s="5"/>
      <c r="B281" s="5"/>
      <c r="C281" s="5"/>
      <c r="D281" s="5"/>
      <c r="E281" s="144"/>
      <c r="F281" s="5"/>
      <c r="G281" s="5"/>
    </row>
    <row r="282" spans="1:7" ht="12.75">
      <c r="A282" s="5"/>
      <c r="B282" s="5"/>
      <c r="C282" s="5"/>
      <c r="D282" s="5"/>
      <c r="E282" s="144"/>
      <c r="F282" s="5"/>
      <c r="G282" s="5"/>
    </row>
    <row r="283" spans="1:7" ht="12.75">
      <c r="A283" s="5"/>
      <c r="B283" s="5"/>
      <c r="C283" s="5"/>
      <c r="D283" s="5"/>
      <c r="E283" s="144"/>
      <c r="F283" s="5"/>
      <c r="G283" s="5"/>
    </row>
    <row r="284" spans="1:7" ht="12.75">
      <c r="A284" s="5"/>
      <c r="B284" s="5"/>
      <c r="C284" s="5"/>
      <c r="D284" s="5"/>
      <c r="E284" s="144"/>
      <c r="F284" s="5"/>
      <c r="G284" s="5"/>
    </row>
    <row r="285" spans="1:7" ht="12.75">
      <c r="A285" s="5"/>
      <c r="B285" s="5"/>
      <c r="C285" s="5"/>
      <c r="D285" s="5"/>
      <c r="E285" s="144"/>
      <c r="F285" s="5"/>
      <c r="G285" s="5"/>
    </row>
    <row r="286" spans="1:7" ht="12.75">
      <c r="A286" s="5"/>
      <c r="B286" s="5"/>
      <c r="C286" s="5"/>
      <c r="D286" s="5"/>
      <c r="E286" s="144"/>
      <c r="F286" s="5"/>
      <c r="G286" s="5"/>
    </row>
    <row r="287" spans="1:7" ht="12.75">
      <c r="A287" s="5"/>
      <c r="B287" s="5"/>
      <c r="C287" s="5"/>
      <c r="D287" s="5"/>
      <c r="E287" s="144"/>
      <c r="F287" s="5"/>
      <c r="G287" s="5"/>
    </row>
    <row r="288" spans="1:7" ht="12.75">
      <c r="A288" s="5"/>
      <c r="B288" s="5"/>
      <c r="C288" s="5"/>
      <c r="D288" s="5"/>
      <c r="E288" s="144"/>
      <c r="F288" s="5"/>
      <c r="G288" s="5"/>
    </row>
    <row r="289" spans="1:7" ht="12.75">
      <c r="A289" s="5"/>
      <c r="B289" s="5"/>
      <c r="C289" s="5"/>
      <c r="D289" s="5"/>
      <c r="E289" s="144"/>
      <c r="F289" s="5"/>
      <c r="G289" s="5"/>
    </row>
    <row r="290" spans="1:7" ht="12.75">
      <c r="A290" s="5"/>
      <c r="B290" s="5"/>
      <c r="C290" s="5"/>
      <c r="D290" s="5"/>
      <c r="E290" s="144"/>
      <c r="F290" s="5"/>
      <c r="G290" s="5"/>
    </row>
    <row r="291" spans="1:7" ht="12.75">
      <c r="A291" s="5"/>
      <c r="B291" s="5"/>
      <c r="C291" s="5"/>
      <c r="D291" s="5"/>
      <c r="E291" s="144"/>
      <c r="F291" s="5"/>
      <c r="G291" s="5"/>
    </row>
    <row r="292" spans="1:7" ht="12.75">
      <c r="A292" s="5"/>
      <c r="B292" s="5"/>
      <c r="C292" s="5"/>
      <c r="D292" s="5"/>
      <c r="E292" s="144"/>
      <c r="F292" s="5"/>
      <c r="G292" s="5"/>
    </row>
    <row r="293" spans="1:7" ht="12.75">
      <c r="A293" s="5"/>
      <c r="B293" s="5"/>
      <c r="C293" s="5"/>
      <c r="D293" s="5"/>
      <c r="E293" s="144"/>
      <c r="F293" s="5"/>
      <c r="G293" s="5"/>
    </row>
    <row r="294" spans="1:7" ht="12.75">
      <c r="A294" s="5"/>
      <c r="B294" s="5"/>
      <c r="C294" s="5"/>
      <c r="D294" s="5"/>
      <c r="E294" s="144"/>
      <c r="F294" s="5"/>
      <c r="G294" s="5"/>
    </row>
    <row r="295" spans="1:7" ht="12.75">
      <c r="A295" s="5"/>
      <c r="B295" s="5"/>
      <c r="C295" s="5"/>
      <c r="D295" s="5"/>
      <c r="E295" s="144"/>
      <c r="F295" s="5"/>
      <c r="G295" s="5"/>
    </row>
    <row r="296" spans="1:7" ht="12.75">
      <c r="A296" s="5"/>
      <c r="B296" s="5"/>
      <c r="C296" s="5"/>
      <c r="D296" s="5"/>
      <c r="E296" s="144"/>
      <c r="F296" s="5"/>
      <c r="G296" s="5"/>
    </row>
    <row r="297" spans="1:7" ht="12.75">
      <c r="A297" s="5"/>
      <c r="B297" s="5"/>
      <c r="C297" s="5"/>
      <c r="D297" s="5"/>
      <c r="E297" s="144"/>
      <c r="F297" s="5"/>
      <c r="G297" s="5"/>
    </row>
    <row r="298" spans="1:7" ht="12.75">
      <c r="A298" s="5"/>
      <c r="B298" s="5"/>
      <c r="C298" s="5"/>
      <c r="D298" s="5"/>
      <c r="E298" s="144"/>
      <c r="F298" s="5"/>
      <c r="G298" s="5"/>
    </row>
    <row r="299" spans="1:7" ht="12.75">
      <c r="A299" s="5"/>
      <c r="B299" s="5"/>
      <c r="C299" s="5"/>
      <c r="D299" s="5"/>
      <c r="E299" s="144"/>
      <c r="F299" s="5"/>
      <c r="G299" s="5"/>
    </row>
    <row r="300" spans="1:7" ht="12.75">
      <c r="A300" s="5"/>
      <c r="B300" s="5"/>
      <c r="C300" s="5"/>
      <c r="D300" s="5"/>
      <c r="E300" s="144"/>
      <c r="F300" s="5"/>
      <c r="G300" s="5"/>
    </row>
    <row r="301" spans="1:7" ht="12.75">
      <c r="A301" s="5"/>
      <c r="B301" s="5"/>
      <c r="C301" s="5"/>
      <c r="D301" s="5"/>
      <c r="E301" s="144"/>
      <c r="F301" s="5"/>
      <c r="G301" s="5"/>
    </row>
    <row r="302" spans="1:7" ht="12.75">
      <c r="A302" s="5"/>
      <c r="B302" s="5"/>
      <c r="C302" s="5"/>
      <c r="D302" s="5"/>
      <c r="E302" s="144"/>
      <c r="F302" s="5"/>
      <c r="G302" s="5"/>
    </row>
    <row r="303" spans="1:7" ht="12.75">
      <c r="A303" s="5"/>
      <c r="B303" s="5"/>
      <c r="C303" s="5"/>
      <c r="D303" s="5"/>
      <c r="E303" s="144"/>
      <c r="F303" s="5"/>
      <c r="G303" s="5"/>
    </row>
    <row r="304" spans="1:7" ht="12.75">
      <c r="A304" s="5"/>
      <c r="B304" s="5"/>
      <c r="C304" s="5"/>
      <c r="D304" s="5"/>
      <c r="E304" s="144"/>
      <c r="F304" s="5"/>
      <c r="G304" s="5"/>
    </row>
    <row r="305" spans="1:7" ht="12.75">
      <c r="A305" s="5"/>
      <c r="B305" s="5"/>
      <c r="C305" s="5"/>
      <c r="D305" s="5"/>
      <c r="E305" s="144"/>
      <c r="F305" s="5"/>
      <c r="G305" s="5"/>
    </row>
    <row r="306" spans="1:7" ht="12.75">
      <c r="A306" s="5"/>
      <c r="B306" s="5"/>
      <c r="C306" s="5"/>
      <c r="D306" s="5"/>
      <c r="E306" s="144"/>
      <c r="F306" s="5"/>
      <c r="G306" s="5"/>
    </row>
    <row r="307" spans="1:7" ht="12.75">
      <c r="A307" s="5"/>
      <c r="B307" s="5"/>
      <c r="C307" s="5"/>
      <c r="D307" s="5"/>
      <c r="E307" s="144"/>
      <c r="F307" s="5"/>
      <c r="G307" s="5"/>
    </row>
    <row r="308" spans="1:7" ht="12.75">
      <c r="A308" s="5"/>
      <c r="B308" s="5"/>
      <c r="C308" s="5"/>
      <c r="D308" s="5"/>
      <c r="E308" s="144"/>
      <c r="F308" s="5"/>
      <c r="G308" s="5"/>
    </row>
    <row r="309" spans="1:7" ht="12.75">
      <c r="A309" s="5"/>
      <c r="B309" s="5"/>
      <c r="C309" s="5"/>
      <c r="D309" s="5"/>
      <c r="E309" s="144"/>
      <c r="F309" s="5"/>
      <c r="G309" s="5"/>
    </row>
    <row r="310" spans="1:7" ht="12.75">
      <c r="A310" s="5"/>
      <c r="B310" s="5"/>
      <c r="C310" s="5"/>
      <c r="D310" s="5"/>
      <c r="E310" s="144"/>
      <c r="F310" s="5"/>
      <c r="G310" s="5"/>
    </row>
    <row r="311" spans="1:7" ht="12.75">
      <c r="A311" s="5"/>
      <c r="B311" s="5"/>
      <c r="C311" s="5"/>
      <c r="D311" s="5"/>
      <c r="E311" s="144"/>
      <c r="F311" s="5"/>
      <c r="G311" s="5"/>
    </row>
    <row r="312" spans="1:7" ht="12.75">
      <c r="A312" s="5"/>
      <c r="B312" s="5"/>
      <c r="C312" s="5"/>
      <c r="D312" s="5"/>
      <c r="E312" s="144"/>
      <c r="F312" s="5"/>
      <c r="G312" s="5"/>
    </row>
    <row r="313" spans="1:7" ht="12.75">
      <c r="A313" s="5"/>
      <c r="B313" s="5"/>
      <c r="C313" s="5"/>
      <c r="D313" s="5"/>
      <c r="E313" s="144"/>
      <c r="F313" s="5"/>
      <c r="G313" s="5"/>
    </row>
    <row r="314" spans="1:7" ht="12.75">
      <c r="A314" s="5"/>
      <c r="B314" s="5"/>
      <c r="C314" s="5"/>
      <c r="D314" s="5"/>
      <c r="E314" s="144"/>
      <c r="F314" s="5"/>
      <c r="G314" s="5"/>
    </row>
    <row r="315" spans="1:7" ht="12.75">
      <c r="A315" s="5"/>
      <c r="B315" s="5"/>
      <c r="C315" s="5"/>
      <c r="D315" s="5"/>
      <c r="E315" s="144"/>
      <c r="F315" s="5"/>
      <c r="G315" s="5"/>
    </row>
    <row r="316" spans="1:7" ht="12.75">
      <c r="A316" s="5"/>
      <c r="B316" s="5"/>
      <c r="C316" s="5"/>
      <c r="D316" s="5"/>
      <c r="E316" s="144"/>
      <c r="F316" s="5"/>
      <c r="G316" s="5"/>
    </row>
    <row r="317" spans="1:7" ht="12.75">
      <c r="A317" s="5"/>
      <c r="B317" s="5"/>
      <c r="C317" s="5"/>
      <c r="D317" s="5"/>
      <c r="E317" s="144"/>
      <c r="F317" s="5"/>
      <c r="G317" s="5"/>
    </row>
    <row r="318" spans="1:7" ht="12.75">
      <c r="A318" s="5"/>
      <c r="B318" s="5"/>
      <c r="C318" s="5"/>
      <c r="D318" s="5"/>
      <c r="E318" s="144"/>
      <c r="F318" s="5"/>
      <c r="G318" s="5"/>
    </row>
    <row r="319" spans="1:7" ht="12.75">
      <c r="A319" s="5"/>
      <c r="B319" s="5"/>
      <c r="C319" s="5"/>
      <c r="D319" s="5"/>
      <c r="E319" s="144"/>
      <c r="F319" s="5"/>
      <c r="G319" s="5"/>
    </row>
    <row r="320" spans="1:7" ht="12.75">
      <c r="A320" s="5"/>
      <c r="B320" s="5"/>
      <c r="C320" s="5"/>
      <c r="D320" s="5"/>
      <c r="E320" s="144"/>
      <c r="F320" s="5"/>
      <c r="G320" s="5"/>
    </row>
    <row r="321" spans="1:7" ht="12.75">
      <c r="A321" s="5"/>
      <c r="B321" s="5"/>
      <c r="C321" s="5"/>
      <c r="D321" s="5"/>
      <c r="E321" s="144"/>
      <c r="F321" s="5"/>
      <c r="G321" s="5"/>
    </row>
    <row r="322" spans="1:7" ht="12.75">
      <c r="A322" s="5"/>
      <c r="B322" s="5"/>
      <c r="C322" s="5"/>
      <c r="D322" s="5"/>
      <c r="E322" s="144"/>
      <c r="F322" s="5"/>
      <c r="G322" s="5"/>
    </row>
    <row r="323" spans="1:7" ht="12.75">
      <c r="A323" s="5"/>
      <c r="B323" s="5"/>
      <c r="C323" s="5"/>
      <c r="D323" s="5"/>
      <c r="E323" s="144"/>
      <c r="F323" s="5"/>
      <c r="G323" s="5"/>
    </row>
    <row r="324" spans="1:7" ht="12.75">
      <c r="A324" s="5"/>
      <c r="B324" s="5"/>
      <c r="C324" s="5"/>
      <c r="D324" s="5"/>
      <c r="E324" s="144"/>
      <c r="F324" s="5"/>
      <c r="G324" s="5"/>
    </row>
    <row r="325" spans="1:7" ht="12.75">
      <c r="A325" s="5"/>
      <c r="B325" s="5"/>
      <c r="C325" s="5"/>
      <c r="D325" s="5"/>
      <c r="E325" s="144"/>
      <c r="F325" s="5"/>
      <c r="G325" s="5"/>
    </row>
    <row r="326" spans="1:7" ht="12.75">
      <c r="A326" s="5"/>
      <c r="B326" s="5"/>
      <c r="C326" s="5"/>
      <c r="D326" s="5"/>
      <c r="E326" s="144"/>
      <c r="F326" s="5"/>
      <c r="G326" s="5"/>
    </row>
    <row r="327" spans="1:7" ht="12.75">
      <c r="A327" s="5"/>
      <c r="B327" s="5"/>
      <c r="C327" s="5"/>
      <c r="D327" s="5"/>
      <c r="E327" s="144"/>
      <c r="F327" s="5"/>
      <c r="G327" s="5"/>
    </row>
    <row r="328" spans="1:7" ht="12.75">
      <c r="A328" s="5"/>
      <c r="B328" s="5"/>
      <c r="C328" s="5"/>
      <c r="D328" s="5"/>
      <c r="E328" s="144"/>
      <c r="F328" s="5"/>
      <c r="G328" s="5"/>
    </row>
    <row r="329" spans="1:7" ht="12.75">
      <c r="A329" s="5"/>
      <c r="B329" s="5"/>
      <c r="C329" s="5"/>
      <c r="D329" s="5"/>
      <c r="E329" s="144"/>
      <c r="F329" s="5"/>
      <c r="G329" s="5"/>
    </row>
    <row r="330" spans="1:7" ht="12.75">
      <c r="A330" s="5"/>
      <c r="B330" s="5"/>
      <c r="C330" s="5"/>
      <c r="D330" s="5"/>
      <c r="E330" s="144"/>
      <c r="F330" s="5"/>
      <c r="G330" s="5"/>
    </row>
    <row r="331" spans="1:7" ht="12.75">
      <c r="A331" s="5"/>
      <c r="B331" s="5"/>
      <c r="C331" s="5"/>
      <c r="D331" s="5"/>
      <c r="E331" s="144"/>
      <c r="F331" s="5"/>
      <c r="G331" s="5"/>
    </row>
    <row r="332" spans="1:7" ht="12.75">
      <c r="A332" s="5"/>
      <c r="B332" s="5"/>
      <c r="C332" s="5"/>
      <c r="D332" s="5"/>
      <c r="E332" s="144"/>
      <c r="F332" s="5"/>
      <c r="G332" s="5"/>
    </row>
    <row r="333" spans="1:7" ht="12.75">
      <c r="A333" s="5"/>
      <c r="B333" s="5"/>
      <c r="C333" s="5"/>
      <c r="D333" s="5"/>
      <c r="E333" s="144"/>
      <c r="F333" s="5"/>
      <c r="G333" s="5"/>
    </row>
    <row r="334" spans="1:7" ht="12.75">
      <c r="A334" s="5"/>
      <c r="B334" s="5"/>
      <c r="C334" s="5"/>
      <c r="D334" s="5"/>
      <c r="E334" s="144"/>
      <c r="F334" s="5"/>
      <c r="G334" s="5"/>
    </row>
    <row r="335" spans="1:7" ht="12.75">
      <c r="A335" s="5"/>
      <c r="B335" s="5"/>
      <c r="C335" s="5"/>
      <c r="D335" s="5"/>
      <c r="E335" s="144"/>
      <c r="F335" s="5"/>
      <c r="G335" s="5"/>
    </row>
    <row r="336" spans="1:7" ht="12.75">
      <c r="A336" s="5"/>
      <c r="B336" s="5"/>
      <c r="C336" s="5"/>
      <c r="D336" s="5"/>
      <c r="E336" s="144"/>
      <c r="F336" s="5"/>
      <c r="G336" s="5"/>
    </row>
    <row r="337" spans="1:7" ht="12.75">
      <c r="A337" s="5"/>
      <c r="B337" s="5"/>
      <c r="C337" s="5"/>
      <c r="D337" s="5"/>
      <c r="E337" s="144"/>
      <c r="F337" s="5"/>
      <c r="G337" s="5"/>
    </row>
    <row r="338" spans="1:7" ht="12.75">
      <c r="A338" s="5"/>
      <c r="B338" s="5"/>
      <c r="C338" s="5"/>
      <c r="D338" s="5"/>
      <c r="E338" s="144"/>
      <c r="F338" s="5"/>
      <c r="G338" s="5"/>
    </row>
    <row r="339" spans="1:7" ht="12.75">
      <c r="A339" s="5"/>
      <c r="B339" s="5"/>
      <c r="C339" s="5"/>
      <c r="D339" s="5"/>
      <c r="E339" s="144"/>
      <c r="F339" s="5"/>
      <c r="G339" s="5"/>
    </row>
    <row r="340" spans="1:7" ht="12.75">
      <c r="A340" s="5"/>
      <c r="B340" s="5"/>
      <c r="C340" s="5"/>
      <c r="D340" s="5"/>
      <c r="E340" s="144"/>
      <c r="F340" s="5"/>
      <c r="G340" s="5"/>
    </row>
    <row r="341" spans="1:7" ht="12.75">
      <c r="A341" s="5"/>
      <c r="B341" s="5"/>
      <c r="C341" s="5"/>
      <c r="D341" s="5"/>
      <c r="E341" s="144"/>
      <c r="F341" s="5"/>
      <c r="G341" s="5"/>
    </row>
    <row r="342" spans="1:7" ht="12.75">
      <c r="A342" s="5"/>
      <c r="B342" s="5"/>
      <c r="C342" s="5"/>
      <c r="D342" s="5"/>
      <c r="E342" s="144"/>
      <c r="F342" s="5"/>
      <c r="G342" s="5"/>
    </row>
    <row r="343" spans="1:7" ht="12.75">
      <c r="A343" s="5"/>
      <c r="B343" s="5"/>
      <c r="C343" s="5"/>
      <c r="D343" s="5"/>
      <c r="E343" s="144"/>
      <c r="F343" s="5"/>
      <c r="G343" s="5"/>
    </row>
    <row r="344" spans="1:7" ht="12.75">
      <c r="A344" s="5"/>
      <c r="B344" s="5"/>
      <c r="C344" s="5"/>
      <c r="D344" s="5"/>
      <c r="E344" s="144"/>
      <c r="F344" s="5"/>
      <c r="G344" s="5"/>
    </row>
    <row r="345" spans="1:7" ht="12.75">
      <c r="A345" s="5"/>
      <c r="B345" s="5"/>
      <c r="C345" s="5"/>
      <c r="D345" s="5"/>
      <c r="E345" s="144"/>
      <c r="F345" s="5"/>
      <c r="G345" s="5"/>
    </row>
    <row r="346" spans="1:7" ht="12.75">
      <c r="A346" s="5"/>
      <c r="B346" s="5"/>
      <c r="C346" s="5"/>
      <c r="D346" s="5"/>
      <c r="E346" s="144"/>
      <c r="F346" s="5"/>
      <c r="G346" s="5"/>
    </row>
    <row r="347" spans="1:7" ht="12.75">
      <c r="A347" s="5"/>
      <c r="B347" s="5"/>
      <c r="C347" s="5"/>
      <c r="D347" s="5"/>
      <c r="E347" s="144"/>
      <c r="F347" s="5"/>
      <c r="G347" s="5"/>
    </row>
    <row r="348" spans="1:7" ht="12.75">
      <c r="A348" s="5"/>
      <c r="B348" s="5"/>
      <c r="C348" s="5"/>
      <c r="D348" s="5"/>
      <c r="E348" s="144"/>
      <c r="F348" s="5"/>
      <c r="G348" s="5"/>
    </row>
    <row r="349" spans="1:7" ht="12.75">
      <c r="A349" s="5"/>
      <c r="B349" s="5"/>
      <c r="C349" s="5"/>
      <c r="D349" s="5"/>
      <c r="E349" s="144"/>
      <c r="F349" s="5"/>
      <c r="G349" s="5"/>
    </row>
    <row r="350" spans="1:7" ht="12.75">
      <c r="A350" s="5"/>
      <c r="B350" s="5"/>
      <c r="C350" s="5"/>
      <c r="D350" s="5"/>
      <c r="E350" s="144"/>
      <c r="F350" s="5"/>
      <c r="G350" s="5"/>
    </row>
    <row r="351" spans="1:7" ht="12.75">
      <c r="A351" s="5"/>
      <c r="B351" s="5"/>
      <c r="C351" s="5"/>
      <c r="D351" s="5"/>
      <c r="E351" s="144"/>
      <c r="F351" s="5"/>
      <c r="G351" s="5"/>
    </row>
    <row r="352" spans="1:7" ht="12.75">
      <c r="A352" s="5"/>
      <c r="B352" s="5"/>
      <c r="C352" s="5"/>
      <c r="D352" s="5"/>
      <c r="E352" s="144"/>
      <c r="F352" s="5"/>
      <c r="G352" s="5"/>
    </row>
    <row r="353" spans="1:7" ht="12.75">
      <c r="A353" s="5"/>
      <c r="B353" s="5"/>
      <c r="C353" s="5"/>
      <c r="D353" s="5"/>
      <c r="E353" s="144"/>
      <c r="F353" s="5"/>
      <c r="G353" s="5"/>
    </row>
    <row r="354" spans="1:7" ht="12.75">
      <c r="A354" s="5"/>
      <c r="B354" s="5"/>
      <c r="C354" s="5"/>
      <c r="D354" s="5"/>
      <c r="E354" s="144"/>
      <c r="F354" s="5"/>
      <c r="G354" s="5"/>
    </row>
    <row r="355" spans="1:7" ht="12.75">
      <c r="A355" s="5"/>
      <c r="B355" s="5"/>
      <c r="C355" s="5"/>
      <c r="D355" s="5"/>
      <c r="E355" s="144"/>
      <c r="F355" s="5"/>
      <c r="G355" s="5"/>
    </row>
    <row r="356" spans="1:7" ht="12.75">
      <c r="A356" s="5"/>
      <c r="B356" s="5"/>
      <c r="C356" s="5"/>
      <c r="D356" s="5"/>
      <c r="E356" s="144"/>
      <c r="F356" s="5"/>
      <c r="G356" s="5"/>
    </row>
    <row r="357" spans="1:7" ht="12.75">
      <c r="A357" s="5"/>
      <c r="B357" s="5"/>
      <c r="C357" s="5"/>
      <c r="D357" s="5"/>
      <c r="E357" s="144"/>
      <c r="F357" s="5"/>
      <c r="G357" s="5"/>
    </row>
    <row r="358" spans="1:7" ht="12.75">
      <c r="A358" s="5"/>
      <c r="B358" s="5"/>
      <c r="C358" s="5"/>
      <c r="D358" s="5"/>
      <c r="E358" s="144"/>
      <c r="F358" s="5"/>
      <c r="G358" s="5"/>
    </row>
    <row r="359" spans="1:7" ht="12.75">
      <c r="A359" s="5"/>
      <c r="B359" s="5"/>
      <c r="C359" s="5"/>
      <c r="D359" s="5"/>
      <c r="E359" s="144"/>
      <c r="F359" s="5"/>
      <c r="G359" s="5"/>
    </row>
    <row r="360" spans="1:7" ht="12.75">
      <c r="A360" s="5"/>
      <c r="B360" s="5"/>
      <c r="C360" s="5"/>
      <c r="D360" s="5"/>
      <c r="E360" s="144"/>
      <c r="F360" s="5"/>
      <c r="G360" s="5"/>
    </row>
    <row r="361" spans="1:7" ht="12.75">
      <c r="A361" s="5"/>
      <c r="B361" s="5"/>
      <c r="C361" s="5"/>
      <c r="D361" s="5"/>
      <c r="E361" s="144"/>
      <c r="F361" s="5"/>
      <c r="G361" s="5"/>
    </row>
    <row r="362" spans="1:7" ht="12.75">
      <c r="A362" s="5"/>
      <c r="B362" s="5"/>
      <c r="C362" s="5"/>
      <c r="D362" s="5"/>
      <c r="E362" s="144"/>
      <c r="F362" s="5"/>
      <c r="G362" s="5"/>
    </row>
    <row r="363" spans="1:7" ht="12.75">
      <c r="A363" s="5"/>
      <c r="B363" s="5"/>
      <c r="C363" s="5"/>
      <c r="D363" s="5"/>
      <c r="E363" s="144"/>
      <c r="F363" s="5"/>
      <c r="G363" s="5"/>
    </row>
    <row r="364" spans="1:7" ht="12.75">
      <c r="A364" s="5"/>
      <c r="B364" s="5"/>
      <c r="C364" s="5"/>
      <c r="D364" s="5"/>
      <c r="E364" s="144"/>
      <c r="F364" s="5"/>
      <c r="G364" s="5"/>
    </row>
    <row r="365" spans="1:7" ht="12.75">
      <c r="A365" s="5"/>
      <c r="B365" s="5"/>
      <c r="C365" s="5"/>
      <c r="D365" s="5"/>
      <c r="E365" s="144"/>
      <c r="F365" s="5"/>
      <c r="G365" s="5"/>
    </row>
    <row r="366" spans="1:7" ht="12.75">
      <c r="A366" s="5"/>
      <c r="B366" s="5"/>
      <c r="C366" s="5"/>
      <c r="D366" s="5"/>
      <c r="E366" s="144"/>
      <c r="F366" s="5"/>
      <c r="G366" s="5"/>
    </row>
    <row r="367" spans="1:7" ht="12.75">
      <c r="A367" s="5"/>
      <c r="B367" s="5"/>
      <c r="C367" s="5"/>
      <c r="D367" s="5"/>
      <c r="E367" s="144"/>
      <c r="F367" s="5"/>
      <c r="G367" s="5"/>
    </row>
    <row r="368" spans="1:7" ht="12.75">
      <c r="A368" s="5"/>
      <c r="B368" s="5"/>
      <c r="C368" s="5"/>
      <c r="D368" s="5"/>
      <c r="E368" s="144"/>
      <c r="F368" s="5"/>
      <c r="G368" s="5"/>
    </row>
    <row r="369" spans="1:7" ht="12.75">
      <c r="A369" s="5"/>
      <c r="B369" s="5"/>
      <c r="C369" s="5"/>
      <c r="D369" s="5"/>
      <c r="E369" s="144"/>
      <c r="F369" s="5"/>
      <c r="G369" s="5"/>
    </row>
    <row r="370" spans="1:7" ht="12.75">
      <c r="A370" s="5"/>
      <c r="B370" s="5"/>
      <c r="C370" s="5"/>
      <c r="D370" s="5"/>
      <c r="E370" s="144"/>
      <c r="F370" s="5"/>
      <c r="G370" s="5"/>
    </row>
    <row r="371" spans="1:7" ht="12.75">
      <c r="A371" s="5"/>
      <c r="B371" s="5"/>
      <c r="C371" s="5"/>
      <c r="D371" s="5"/>
      <c r="E371" s="144"/>
      <c r="F371" s="5"/>
      <c r="G371" s="5"/>
    </row>
    <row r="372" spans="1:7" ht="12.75">
      <c r="A372" s="5"/>
      <c r="B372" s="5"/>
      <c r="C372" s="5"/>
      <c r="D372" s="5"/>
      <c r="E372" s="144"/>
      <c r="F372" s="5"/>
      <c r="G372" s="5"/>
    </row>
    <row r="373" spans="1:7" ht="12.75">
      <c r="A373" s="5"/>
      <c r="B373" s="5"/>
      <c r="C373" s="5"/>
      <c r="D373" s="5"/>
      <c r="E373" s="144"/>
      <c r="F373" s="5"/>
      <c r="G373" s="5"/>
    </row>
    <row r="374" spans="1:7" ht="12.75">
      <c r="A374" s="5"/>
      <c r="B374" s="5"/>
      <c r="C374" s="5"/>
      <c r="D374" s="5"/>
      <c r="E374" s="144"/>
      <c r="F374" s="5"/>
      <c r="G374" s="5"/>
    </row>
    <row r="375" spans="1:7" ht="12.75">
      <c r="A375" s="5"/>
      <c r="B375" s="5"/>
      <c r="C375" s="5"/>
      <c r="D375" s="5"/>
      <c r="E375" s="144"/>
      <c r="F375" s="5"/>
      <c r="G375" s="5"/>
    </row>
    <row r="376" spans="1:7" ht="12.75">
      <c r="A376" s="5"/>
      <c r="B376" s="5"/>
      <c r="C376" s="5"/>
      <c r="D376" s="5"/>
      <c r="E376" s="144"/>
      <c r="F376" s="5"/>
      <c r="G376" s="5"/>
    </row>
    <row r="377" spans="1:7" ht="12.75">
      <c r="A377" s="5"/>
      <c r="B377" s="5"/>
      <c r="C377" s="5"/>
      <c r="D377" s="5"/>
      <c r="E377" s="144"/>
      <c r="F377" s="5"/>
      <c r="G377" s="5"/>
    </row>
    <row r="378" spans="1:7" ht="12.75">
      <c r="A378" s="5"/>
      <c r="B378" s="5"/>
      <c r="C378" s="5"/>
      <c r="D378" s="5"/>
      <c r="E378" s="144"/>
      <c r="F378" s="5"/>
      <c r="G378" s="5"/>
    </row>
    <row r="379" spans="1:7" ht="12.75">
      <c r="A379" s="5"/>
      <c r="B379" s="5"/>
      <c r="C379" s="5"/>
      <c r="D379" s="5"/>
      <c r="E379" s="144"/>
      <c r="F379" s="5"/>
      <c r="G379" s="5"/>
    </row>
    <row r="380" spans="1:7" ht="12.75">
      <c r="A380" s="5"/>
      <c r="B380" s="5"/>
      <c r="C380" s="5"/>
      <c r="D380" s="5"/>
      <c r="E380" s="144"/>
      <c r="F380" s="5"/>
      <c r="G380" s="5"/>
    </row>
    <row r="381" spans="1:7" ht="12.75">
      <c r="A381" s="5"/>
      <c r="B381" s="5"/>
      <c r="C381" s="5"/>
      <c r="D381" s="5"/>
      <c r="E381" s="144"/>
      <c r="F381" s="5"/>
      <c r="G381" s="5"/>
    </row>
    <row r="382" spans="1:7" ht="12.75">
      <c r="A382" s="5"/>
      <c r="B382" s="5"/>
      <c r="C382" s="5"/>
      <c r="D382" s="5"/>
      <c r="E382" s="144"/>
      <c r="F382" s="5"/>
      <c r="G382" s="5"/>
    </row>
    <row r="383" spans="1:7" ht="12.75">
      <c r="A383" s="5"/>
      <c r="B383" s="5"/>
      <c r="C383" s="5"/>
      <c r="D383" s="5"/>
      <c r="E383" s="144"/>
      <c r="F383" s="5"/>
      <c r="G383" s="5"/>
    </row>
    <row r="384" spans="1:7" ht="12.75">
      <c r="A384" s="5"/>
      <c r="B384" s="5"/>
      <c r="C384" s="5"/>
      <c r="D384" s="5"/>
      <c r="E384" s="144"/>
      <c r="F384" s="5"/>
      <c r="G384" s="5"/>
    </row>
    <row r="385" spans="1:7" ht="12.75">
      <c r="A385" s="5"/>
      <c r="B385" s="5"/>
      <c r="C385" s="5"/>
      <c r="D385" s="5"/>
      <c r="E385" s="144"/>
      <c r="F385" s="5"/>
      <c r="G385" s="5"/>
    </row>
    <row r="386" spans="1:7" ht="12.75">
      <c r="A386" s="5"/>
      <c r="B386" s="5"/>
      <c r="C386" s="5"/>
      <c r="D386" s="5"/>
      <c r="E386" s="144"/>
      <c r="F386" s="5"/>
      <c r="G386" s="5"/>
    </row>
    <row r="387" spans="1:7" ht="12.75">
      <c r="A387" s="5"/>
      <c r="B387" s="5"/>
      <c r="C387" s="5"/>
      <c r="D387" s="5"/>
      <c r="E387" s="144"/>
      <c r="F387" s="5"/>
      <c r="G387" s="5"/>
    </row>
    <row r="388" spans="1:7" ht="12.75">
      <c r="A388" s="5"/>
      <c r="B388" s="5"/>
      <c r="C388" s="5"/>
      <c r="D388" s="5"/>
      <c r="E388" s="144"/>
      <c r="F388" s="5"/>
      <c r="G388" s="5"/>
    </row>
    <row r="389" spans="1:7" ht="12.75">
      <c r="A389" s="5"/>
      <c r="B389" s="5"/>
      <c r="C389" s="5"/>
      <c r="D389" s="5"/>
      <c r="E389" s="144"/>
      <c r="F389" s="5"/>
      <c r="G389" s="5"/>
    </row>
    <row r="390" spans="1:7" ht="12.75">
      <c r="A390" s="5"/>
      <c r="B390" s="5"/>
      <c r="C390" s="5"/>
      <c r="D390" s="5"/>
      <c r="E390" s="144"/>
      <c r="F390" s="5"/>
      <c r="G390" s="5"/>
    </row>
    <row r="391" spans="1:7" ht="12.75">
      <c r="A391" s="5"/>
      <c r="B391" s="5"/>
      <c r="C391" s="5"/>
      <c r="D391" s="5"/>
      <c r="E391" s="144"/>
      <c r="F391" s="5"/>
      <c r="G391" s="5"/>
    </row>
    <row r="392" spans="1:7" ht="12.75">
      <c r="A392" s="5"/>
      <c r="B392" s="5"/>
      <c r="C392" s="5"/>
      <c r="D392" s="5"/>
      <c r="E392" s="144"/>
      <c r="F392" s="5"/>
      <c r="G392" s="5"/>
    </row>
    <row r="393" spans="1:7" ht="12.75">
      <c r="A393" s="5"/>
      <c r="B393" s="5"/>
      <c r="C393" s="5"/>
      <c r="D393" s="5"/>
      <c r="E393" s="144"/>
      <c r="F393" s="5"/>
      <c r="G393" s="5"/>
    </row>
    <row r="394" spans="1:7" ht="12.75">
      <c r="A394" s="5"/>
      <c r="B394" s="5"/>
      <c r="C394" s="5"/>
      <c r="D394" s="5"/>
      <c r="E394" s="144"/>
      <c r="F394" s="5"/>
      <c r="G394" s="5"/>
    </row>
    <row r="395" spans="1:7" ht="12.75">
      <c r="A395" s="5"/>
      <c r="B395" s="5"/>
      <c r="C395" s="5"/>
      <c r="D395" s="5"/>
      <c r="E395" s="144"/>
      <c r="F395" s="5"/>
      <c r="G395" s="5"/>
    </row>
    <row r="396" spans="1:7" ht="12.75">
      <c r="A396" s="5"/>
      <c r="B396" s="5"/>
      <c r="C396" s="5"/>
      <c r="D396" s="5"/>
      <c r="E396" s="144"/>
      <c r="F396" s="5"/>
      <c r="G396" s="5"/>
    </row>
    <row r="397" spans="1:7" ht="12.75">
      <c r="A397" s="5"/>
      <c r="B397" s="5"/>
      <c r="C397" s="5"/>
      <c r="D397" s="5"/>
      <c r="E397" s="144"/>
      <c r="F397" s="5"/>
      <c r="G397" s="5"/>
    </row>
    <row r="398" spans="1:7" ht="12.75">
      <c r="A398" s="5"/>
      <c r="B398" s="5"/>
      <c r="C398" s="5"/>
      <c r="D398" s="5"/>
      <c r="E398" s="144"/>
      <c r="F398" s="5"/>
      <c r="G398" s="5"/>
    </row>
    <row r="399" spans="1:7" ht="12.75">
      <c r="A399" s="5"/>
      <c r="B399" s="5"/>
      <c r="C399" s="5"/>
      <c r="D399" s="5"/>
      <c r="E399" s="144"/>
      <c r="F399" s="5"/>
      <c r="G399" s="5"/>
    </row>
    <row r="400" spans="1:7" ht="12.75">
      <c r="A400" s="5"/>
      <c r="B400" s="5"/>
      <c r="C400" s="5"/>
      <c r="D400" s="5"/>
      <c r="E400" s="144"/>
      <c r="F400" s="5"/>
      <c r="G400" s="5"/>
    </row>
    <row r="401" spans="1:7" ht="12.75">
      <c r="A401" s="5"/>
      <c r="B401" s="5"/>
      <c r="C401" s="5"/>
      <c r="D401" s="5"/>
      <c r="E401" s="144"/>
      <c r="F401" s="5"/>
      <c r="G401" s="5"/>
    </row>
    <row r="402" spans="1:7" ht="12.75">
      <c r="A402" s="5"/>
      <c r="B402" s="5"/>
      <c r="C402" s="5"/>
      <c r="D402" s="5"/>
      <c r="E402" s="144"/>
      <c r="F402" s="5"/>
      <c r="G402" s="5"/>
    </row>
    <row r="403" spans="1:7" ht="12.75">
      <c r="A403" s="5"/>
      <c r="B403" s="5"/>
      <c r="C403" s="5"/>
      <c r="D403" s="5"/>
      <c r="E403" s="144"/>
      <c r="F403" s="5"/>
      <c r="G403" s="5"/>
    </row>
    <row r="404" spans="1:7" ht="12.75">
      <c r="A404" s="5"/>
      <c r="B404" s="5"/>
      <c r="C404" s="5"/>
      <c r="D404" s="5"/>
      <c r="E404" s="144"/>
      <c r="F404" s="5"/>
      <c r="G404" s="5"/>
    </row>
    <row r="405" spans="1:7" ht="12.75">
      <c r="A405" s="5"/>
      <c r="B405" s="5"/>
      <c r="C405" s="5"/>
      <c r="D405" s="5"/>
      <c r="E405" s="144"/>
      <c r="F405" s="5"/>
      <c r="G405" s="5"/>
    </row>
    <row r="406" spans="1:7" ht="12.75">
      <c r="A406" s="5"/>
      <c r="B406" s="5"/>
      <c r="C406" s="5"/>
      <c r="D406" s="5"/>
      <c r="E406" s="144"/>
      <c r="F406" s="5"/>
      <c r="G406" s="5"/>
    </row>
    <row r="407" spans="1:7" ht="12.75">
      <c r="A407" s="5"/>
      <c r="B407" s="5"/>
      <c r="C407" s="5"/>
      <c r="D407" s="5"/>
      <c r="E407" s="144"/>
      <c r="F407" s="5"/>
      <c r="G407" s="5"/>
    </row>
    <row r="408" spans="1:7" ht="12.75">
      <c r="A408" s="5"/>
      <c r="B408" s="5"/>
      <c r="C408" s="5"/>
      <c r="D408" s="5"/>
      <c r="E408" s="144"/>
      <c r="F408" s="5"/>
      <c r="G408" s="5"/>
    </row>
    <row r="409" spans="1:7" ht="12.75">
      <c r="A409" s="5"/>
      <c r="B409" s="5"/>
      <c r="C409" s="5"/>
      <c r="D409" s="5"/>
      <c r="E409" s="144"/>
      <c r="F409" s="5"/>
      <c r="G409" s="5"/>
    </row>
    <row r="410" spans="1:7" ht="12.75">
      <c r="A410" s="5"/>
      <c r="B410" s="5"/>
      <c r="C410" s="5"/>
      <c r="D410" s="5"/>
      <c r="E410" s="144"/>
      <c r="F410" s="5"/>
      <c r="G410" s="5"/>
    </row>
    <row r="411" spans="1:7" ht="12.75">
      <c r="A411" s="5"/>
      <c r="B411" s="5"/>
      <c r="C411" s="5"/>
      <c r="D411" s="5"/>
      <c r="E411" s="144"/>
      <c r="F411" s="5"/>
      <c r="G411" s="5"/>
    </row>
    <row r="412" spans="1:7" ht="12.75">
      <c r="A412" s="5"/>
      <c r="B412" s="5"/>
      <c r="C412" s="5"/>
      <c r="D412" s="5"/>
      <c r="E412" s="144"/>
      <c r="F412" s="5"/>
      <c r="G412" s="5"/>
    </row>
    <row r="413" spans="1:7" ht="12.75">
      <c r="A413" s="5"/>
      <c r="B413" s="5"/>
      <c r="C413" s="5"/>
      <c r="D413" s="5"/>
      <c r="E413" s="144"/>
      <c r="F413" s="5"/>
      <c r="G413" s="5"/>
    </row>
    <row r="414" spans="1:7" ht="12.75">
      <c r="A414" s="5"/>
      <c r="B414" s="5"/>
      <c r="C414" s="5"/>
      <c r="D414" s="5"/>
      <c r="E414" s="144"/>
      <c r="F414" s="5"/>
      <c r="G414" s="5"/>
    </row>
    <row r="415" spans="1:7" ht="12.75">
      <c r="A415" s="5"/>
      <c r="B415" s="5"/>
      <c r="C415" s="5"/>
      <c r="D415" s="5"/>
      <c r="E415" s="144"/>
      <c r="F415" s="5"/>
      <c r="G415" s="5"/>
    </row>
    <row r="416" spans="1:7" ht="12.75">
      <c r="A416" s="5"/>
      <c r="B416" s="5"/>
      <c r="C416" s="5"/>
      <c r="D416" s="5"/>
      <c r="E416" s="144"/>
      <c r="F416" s="5"/>
      <c r="G416" s="5"/>
    </row>
    <row r="417" spans="1:7" ht="12.75">
      <c r="A417" s="5"/>
      <c r="B417" s="5"/>
      <c r="C417" s="5"/>
      <c r="D417" s="5"/>
      <c r="E417" s="144"/>
      <c r="F417" s="5"/>
      <c r="G417" s="5"/>
    </row>
    <row r="418" spans="1:7" ht="12.75">
      <c r="A418" s="5"/>
      <c r="B418" s="5"/>
      <c r="C418" s="5"/>
      <c r="D418" s="5"/>
      <c r="E418" s="144"/>
      <c r="F418" s="5"/>
      <c r="G418" s="5"/>
    </row>
    <row r="419" spans="1:7" ht="12.75">
      <c r="A419" s="5"/>
      <c r="B419" s="5"/>
      <c r="C419" s="5"/>
      <c r="D419" s="5"/>
      <c r="E419" s="144"/>
      <c r="F419" s="5"/>
      <c r="G419" s="5"/>
    </row>
    <row r="420" spans="1:7" ht="12.75">
      <c r="A420" s="5"/>
      <c r="B420" s="5"/>
      <c r="C420" s="5"/>
      <c r="D420" s="5"/>
      <c r="E420" s="144"/>
      <c r="F420" s="5"/>
      <c r="G420" s="5"/>
    </row>
    <row r="421" spans="1:7" ht="12.75">
      <c r="A421" s="5"/>
      <c r="B421" s="5"/>
      <c r="C421" s="5"/>
      <c r="D421" s="5"/>
      <c r="E421" s="144"/>
      <c r="F421" s="5"/>
      <c r="G421" s="5"/>
    </row>
    <row r="422" spans="1:7" ht="12.75">
      <c r="A422" s="5"/>
      <c r="B422" s="5"/>
      <c r="C422" s="5"/>
      <c r="D422" s="5"/>
      <c r="E422" s="144"/>
      <c r="F422" s="5"/>
      <c r="G422" s="5"/>
    </row>
    <row r="423" spans="1:7" ht="12.75">
      <c r="A423" s="5"/>
      <c r="B423" s="5"/>
      <c r="C423" s="5"/>
      <c r="D423" s="5"/>
      <c r="E423" s="144"/>
      <c r="F423" s="5"/>
      <c r="G423" s="5"/>
    </row>
    <row r="424" spans="1:7" ht="12.75">
      <c r="A424" s="5"/>
      <c r="B424" s="5"/>
      <c r="C424" s="5"/>
      <c r="D424" s="5"/>
      <c r="E424" s="144"/>
      <c r="F424" s="5"/>
      <c r="G424" s="5"/>
    </row>
    <row r="425" spans="1:7" ht="12.75">
      <c r="A425" s="5"/>
      <c r="B425" s="5"/>
      <c r="C425" s="5"/>
      <c r="D425" s="5"/>
      <c r="E425" s="144"/>
      <c r="F425" s="5"/>
      <c r="G425" s="5"/>
    </row>
    <row r="426" spans="1:7" ht="12.75">
      <c r="A426" s="5"/>
      <c r="B426" s="5"/>
      <c r="C426" s="5"/>
      <c r="D426" s="5"/>
      <c r="E426" s="144"/>
      <c r="F426" s="5"/>
      <c r="G426" s="5"/>
    </row>
    <row r="427" spans="1:7" ht="12.75">
      <c r="A427" s="5"/>
      <c r="B427" s="5"/>
      <c r="C427" s="5"/>
      <c r="D427" s="5"/>
      <c r="E427" s="144"/>
      <c r="F427" s="5"/>
      <c r="G427" s="5"/>
    </row>
    <row r="428" spans="1:7" ht="12.75">
      <c r="A428" s="5"/>
      <c r="B428" s="5"/>
      <c r="C428" s="5"/>
      <c r="D428" s="5"/>
      <c r="E428" s="144"/>
      <c r="F428" s="5"/>
      <c r="G428" s="5"/>
    </row>
    <row r="429" spans="1:7" ht="12.75">
      <c r="A429" s="5"/>
      <c r="B429" s="5"/>
      <c r="C429" s="5"/>
      <c r="D429" s="5"/>
      <c r="E429" s="144"/>
      <c r="F429" s="5"/>
      <c r="G429" s="5"/>
    </row>
    <row r="430" spans="1:7" ht="12.75">
      <c r="A430" s="5"/>
      <c r="B430" s="5"/>
      <c r="C430" s="5"/>
      <c r="D430" s="5"/>
      <c r="E430" s="144"/>
      <c r="F430" s="5"/>
      <c r="G430" s="5"/>
    </row>
    <row r="431" spans="1:7" ht="12.75">
      <c r="A431" s="5"/>
      <c r="B431" s="5"/>
      <c r="C431" s="5"/>
      <c r="D431" s="5"/>
      <c r="E431" s="144"/>
      <c r="F431" s="5"/>
      <c r="G431" s="5"/>
    </row>
    <row r="432" spans="1:7" ht="12.75">
      <c r="A432" s="5"/>
      <c r="B432" s="5"/>
      <c r="C432" s="5"/>
      <c r="D432" s="5"/>
      <c r="E432" s="144"/>
      <c r="F432" s="5"/>
      <c r="G432" s="5"/>
    </row>
    <row r="433" spans="1:7" ht="12.75">
      <c r="A433" s="5"/>
      <c r="B433" s="5"/>
      <c r="C433" s="5"/>
      <c r="D433" s="5"/>
      <c r="E433" s="144"/>
      <c r="F433" s="5"/>
      <c r="G433" s="5"/>
    </row>
    <row r="434" spans="1:7" ht="12.75">
      <c r="A434" s="5"/>
      <c r="B434" s="5"/>
      <c r="C434" s="5"/>
      <c r="D434" s="5"/>
      <c r="E434" s="144"/>
      <c r="F434" s="5"/>
      <c r="G434" s="5"/>
    </row>
    <row r="435" spans="1:7" ht="12.75">
      <c r="A435" s="5"/>
      <c r="B435" s="5"/>
      <c r="C435" s="5"/>
      <c r="D435" s="5"/>
      <c r="E435" s="144"/>
      <c r="F435" s="5"/>
      <c r="G435" s="5"/>
    </row>
    <row r="436" spans="1:7" ht="12.75">
      <c r="A436" s="5"/>
      <c r="B436" s="5"/>
      <c r="C436" s="5"/>
      <c r="D436" s="5"/>
      <c r="E436" s="144"/>
      <c r="F436" s="5"/>
      <c r="G436" s="5"/>
    </row>
    <row r="437" spans="1:7" ht="12.75">
      <c r="A437" s="5"/>
      <c r="B437" s="5"/>
      <c r="C437" s="5"/>
      <c r="D437" s="5"/>
      <c r="E437" s="144"/>
      <c r="F437" s="5"/>
      <c r="G437" s="5"/>
    </row>
    <row r="438" spans="1:7" ht="12.75">
      <c r="A438" s="5"/>
      <c r="B438" s="5"/>
      <c r="C438" s="5"/>
      <c r="D438" s="5"/>
      <c r="E438" s="144"/>
      <c r="F438" s="5"/>
      <c r="G438" s="5"/>
    </row>
    <row r="439" spans="1:7" ht="12.75">
      <c r="A439" s="5"/>
      <c r="B439" s="5"/>
      <c r="C439" s="5"/>
      <c r="D439" s="5"/>
      <c r="E439" s="144"/>
      <c r="F439" s="5"/>
      <c r="G439" s="5"/>
    </row>
    <row r="440" spans="1:7" ht="12.75">
      <c r="A440" s="5"/>
      <c r="B440" s="5"/>
      <c r="C440" s="5"/>
      <c r="D440" s="5"/>
      <c r="E440" s="144"/>
      <c r="F440" s="5"/>
      <c r="G440" s="5"/>
    </row>
    <row r="441" spans="1:7" ht="12.75">
      <c r="A441" s="5"/>
      <c r="B441" s="5"/>
      <c r="C441" s="5"/>
      <c r="D441" s="5"/>
      <c r="E441" s="144"/>
      <c r="F441" s="5"/>
      <c r="G441" s="5"/>
    </row>
    <row r="442" spans="1:7" ht="12.75">
      <c r="A442" s="5"/>
      <c r="B442" s="5"/>
      <c r="C442" s="5"/>
      <c r="D442" s="5"/>
      <c r="E442" s="144"/>
      <c r="F442" s="5"/>
      <c r="G442" s="5"/>
    </row>
    <row r="443" spans="1:7" ht="12.75">
      <c r="A443" s="5"/>
      <c r="B443" s="5"/>
      <c r="C443" s="5"/>
      <c r="D443" s="5"/>
      <c r="E443" s="144"/>
      <c r="F443" s="5"/>
      <c r="G443" s="5"/>
    </row>
    <row r="444" spans="1:7" ht="12.75">
      <c r="A444" s="5"/>
      <c r="B444" s="5"/>
      <c r="C444" s="5"/>
      <c r="D444" s="5"/>
      <c r="E444" s="144"/>
      <c r="F444" s="5"/>
      <c r="G444" s="5"/>
    </row>
    <row r="445" spans="1:7" ht="12.75">
      <c r="A445" s="5"/>
      <c r="B445" s="5"/>
      <c r="C445" s="5"/>
      <c r="D445" s="5"/>
      <c r="E445" s="144"/>
      <c r="F445" s="5"/>
      <c r="G445" s="5"/>
    </row>
    <row r="446" spans="1:7" ht="12.75">
      <c r="A446" s="5"/>
      <c r="B446" s="5"/>
      <c r="C446" s="5"/>
      <c r="D446" s="5"/>
      <c r="E446" s="144"/>
      <c r="F446" s="5"/>
      <c r="G446" s="5"/>
    </row>
    <row r="447" spans="1:7" ht="12.75">
      <c r="A447" s="5"/>
      <c r="B447" s="5"/>
      <c r="C447" s="5"/>
      <c r="D447" s="5"/>
      <c r="E447" s="144"/>
      <c r="F447" s="5"/>
      <c r="G447" s="5"/>
    </row>
    <row r="448" spans="1:7" ht="12.75">
      <c r="A448" s="5"/>
      <c r="B448" s="5"/>
      <c r="C448" s="5"/>
      <c r="D448" s="5"/>
      <c r="E448" s="144"/>
      <c r="F448" s="5"/>
      <c r="G448" s="5"/>
    </row>
    <row r="449" spans="1:7" ht="12.75">
      <c r="A449" s="5"/>
      <c r="B449" s="5"/>
      <c r="C449" s="5"/>
      <c r="D449" s="5"/>
      <c r="E449" s="144"/>
      <c r="F449" s="5"/>
      <c r="G449" s="5"/>
    </row>
    <row r="450" spans="1:7" ht="12.75">
      <c r="A450" s="5"/>
      <c r="B450" s="5"/>
      <c r="C450" s="5"/>
      <c r="D450" s="5"/>
      <c r="E450" s="144"/>
      <c r="F450" s="5"/>
      <c r="G450" s="5"/>
    </row>
    <row r="451" spans="1:7" ht="12.75">
      <c r="A451" s="5"/>
      <c r="B451" s="5"/>
      <c r="C451" s="5"/>
      <c r="D451" s="5"/>
      <c r="E451" s="144"/>
      <c r="F451" s="5"/>
      <c r="G451" s="5"/>
    </row>
    <row r="452" spans="1:7" ht="12.75">
      <c r="A452" s="5"/>
      <c r="B452" s="5"/>
      <c r="C452" s="5"/>
      <c r="D452" s="5"/>
      <c r="E452" s="144"/>
      <c r="F452" s="5"/>
      <c r="G452" s="5"/>
    </row>
    <row r="453" spans="1:7" ht="12.75">
      <c r="A453" s="5"/>
      <c r="B453" s="5"/>
      <c r="C453" s="5"/>
      <c r="D453" s="5"/>
      <c r="E453" s="144"/>
      <c r="F453" s="5"/>
      <c r="G453" s="5"/>
    </row>
    <row r="454" spans="1:7" ht="12.75">
      <c r="A454" s="5"/>
      <c r="B454" s="5"/>
      <c r="C454" s="5"/>
      <c r="D454" s="5"/>
      <c r="E454" s="144"/>
      <c r="F454" s="5"/>
      <c r="G454" s="5"/>
    </row>
    <row r="455" spans="1:7" ht="12.75">
      <c r="A455" s="5"/>
      <c r="B455" s="5"/>
      <c r="C455" s="5"/>
      <c r="D455" s="5"/>
      <c r="E455" s="144"/>
      <c r="F455" s="5"/>
      <c r="G455" s="5"/>
    </row>
    <row r="456" spans="1:7" ht="12.75">
      <c r="A456" s="5"/>
      <c r="B456" s="5"/>
      <c r="C456" s="5"/>
      <c r="D456" s="5"/>
      <c r="E456" s="144"/>
      <c r="F456" s="5"/>
      <c r="G456" s="5"/>
    </row>
    <row r="457" spans="1:7" ht="12.75">
      <c r="A457" s="5"/>
      <c r="B457" s="5"/>
      <c r="C457" s="5"/>
      <c r="D457" s="5"/>
      <c r="E457" s="144"/>
      <c r="F457" s="5"/>
      <c r="G457" s="5"/>
    </row>
    <row r="458" spans="1:7" ht="12.75">
      <c r="A458" s="5"/>
      <c r="B458" s="5"/>
      <c r="C458" s="5"/>
      <c r="D458" s="5"/>
      <c r="E458" s="144"/>
      <c r="F458" s="5"/>
      <c r="G458" s="5"/>
    </row>
    <row r="459" spans="1:7" ht="12.75">
      <c r="A459" s="5"/>
      <c r="B459" s="5"/>
      <c r="C459" s="5"/>
      <c r="D459" s="5"/>
      <c r="E459" s="144"/>
      <c r="F459" s="5"/>
      <c r="G459" s="5"/>
    </row>
    <row r="460" spans="1:7" ht="12.75">
      <c r="A460" s="5"/>
      <c r="B460" s="5"/>
      <c r="C460" s="5"/>
      <c r="D460" s="5"/>
      <c r="E460" s="144"/>
      <c r="F460" s="5"/>
      <c r="G460" s="5"/>
    </row>
    <row r="461" spans="1:7" ht="12.75">
      <c r="A461" s="5"/>
      <c r="B461" s="5"/>
      <c r="C461" s="5"/>
      <c r="D461" s="5"/>
      <c r="E461" s="144"/>
      <c r="F461" s="5"/>
      <c r="G461" s="5"/>
    </row>
    <row r="462" spans="1:7" ht="12.75">
      <c r="A462" s="5"/>
      <c r="B462" s="5"/>
      <c r="C462" s="5"/>
      <c r="D462" s="5"/>
      <c r="E462" s="144"/>
      <c r="F462" s="5"/>
      <c r="G462" s="5"/>
    </row>
    <row r="463" spans="1:7" ht="12.75">
      <c r="A463" s="5"/>
      <c r="B463" s="5"/>
      <c r="C463" s="5"/>
      <c r="D463" s="5"/>
      <c r="E463" s="144"/>
      <c r="F463" s="5"/>
      <c r="G463" s="5"/>
    </row>
    <row r="464" spans="1:7" ht="12.75">
      <c r="A464" s="5"/>
      <c r="B464" s="5"/>
      <c r="C464" s="5"/>
      <c r="D464" s="5"/>
      <c r="E464" s="144"/>
      <c r="F464" s="5"/>
      <c r="G464" s="5"/>
    </row>
    <row r="465" spans="1:7" ht="12.75">
      <c r="A465" s="5"/>
      <c r="B465" s="5"/>
      <c r="C465" s="5"/>
      <c r="D465" s="5"/>
      <c r="E465" s="144"/>
      <c r="F465" s="5"/>
      <c r="G465" s="5"/>
    </row>
    <row r="466" spans="1:7" ht="12.75">
      <c r="A466" s="5"/>
      <c r="B466" s="5"/>
      <c r="C466" s="5"/>
      <c r="D466" s="5"/>
      <c r="E466" s="144"/>
      <c r="F466" s="5"/>
      <c r="G466" s="5"/>
    </row>
    <row r="467" spans="1:7" ht="12.75">
      <c r="A467" s="5"/>
      <c r="B467" s="5"/>
      <c r="C467" s="5"/>
      <c r="D467" s="5"/>
      <c r="E467" s="144"/>
      <c r="F467" s="5"/>
      <c r="G467" s="5"/>
    </row>
    <row r="468" spans="1:7" ht="12.75">
      <c r="A468" s="5"/>
      <c r="B468" s="5"/>
      <c r="C468" s="5"/>
      <c r="D468" s="5"/>
      <c r="E468" s="144"/>
      <c r="F468" s="5"/>
      <c r="G468" s="5"/>
    </row>
    <row r="469" spans="1:7" ht="12.75">
      <c r="A469" s="5"/>
      <c r="B469" s="5"/>
      <c r="C469" s="5"/>
      <c r="D469" s="5"/>
      <c r="E469" s="144"/>
      <c r="F469" s="5"/>
      <c r="G469" s="5"/>
    </row>
    <row r="470" spans="1:7" ht="12.75">
      <c r="A470" s="5"/>
      <c r="B470" s="5"/>
      <c r="C470" s="5"/>
      <c r="D470" s="5"/>
      <c r="E470" s="144"/>
      <c r="F470" s="5"/>
      <c r="G470" s="5"/>
    </row>
    <row r="471" spans="1:7" ht="12.75">
      <c r="A471" s="5"/>
      <c r="B471" s="5"/>
      <c r="C471" s="5"/>
      <c r="D471" s="5"/>
      <c r="E471" s="144"/>
      <c r="F471" s="5"/>
      <c r="G471" s="5"/>
    </row>
    <row r="472" spans="1:7" ht="12.75">
      <c r="A472" s="5"/>
      <c r="B472" s="5"/>
      <c r="C472" s="5"/>
      <c r="D472" s="5"/>
      <c r="E472" s="144"/>
      <c r="F472" s="5"/>
      <c r="G472" s="5"/>
    </row>
    <row r="473" spans="1:7" ht="12.75">
      <c r="A473" s="5"/>
      <c r="B473" s="5"/>
      <c r="C473" s="5"/>
      <c r="D473" s="5"/>
      <c r="E473" s="144"/>
      <c r="F473" s="5"/>
      <c r="G473" s="5"/>
    </row>
    <row r="474" spans="1:7" ht="12.75">
      <c r="A474" s="5"/>
      <c r="B474" s="5"/>
      <c r="C474" s="5"/>
      <c r="D474" s="5"/>
      <c r="E474" s="144"/>
      <c r="F474" s="5"/>
      <c r="G474" s="5"/>
    </row>
    <row r="475" spans="1:7" ht="12.75">
      <c r="A475" s="5"/>
      <c r="B475" s="5"/>
      <c r="C475" s="5"/>
      <c r="D475" s="5"/>
      <c r="E475" s="144"/>
      <c r="F475" s="5"/>
      <c r="G475" s="5"/>
    </row>
    <row r="476" spans="1:7" ht="12.75">
      <c r="A476" s="5"/>
      <c r="B476" s="5"/>
      <c r="C476" s="5"/>
      <c r="D476" s="5"/>
      <c r="E476" s="144"/>
      <c r="F476" s="5"/>
      <c r="G476" s="5"/>
    </row>
    <row r="477" spans="1:7" ht="12.75">
      <c r="A477" s="5"/>
      <c r="B477" s="5"/>
      <c r="C477" s="5"/>
      <c r="D477" s="5"/>
      <c r="E477" s="144"/>
      <c r="F477" s="5"/>
      <c r="G477" s="5"/>
    </row>
    <row r="478" spans="1:7" ht="12.75">
      <c r="A478" s="5"/>
      <c r="B478" s="5"/>
      <c r="C478" s="5"/>
      <c r="D478" s="5"/>
      <c r="E478" s="144"/>
      <c r="F478" s="5"/>
      <c r="G478" s="5"/>
    </row>
    <row r="479" spans="1:7" ht="12.75">
      <c r="A479" s="5"/>
      <c r="B479" s="5"/>
      <c r="C479" s="5"/>
      <c r="D479" s="5"/>
      <c r="E479" s="144"/>
      <c r="F479" s="5"/>
      <c r="G479" s="5"/>
    </row>
    <row r="480" spans="1:7" ht="12.75">
      <c r="A480" s="5"/>
      <c r="B480" s="5"/>
      <c r="C480" s="5"/>
      <c r="D480" s="5"/>
      <c r="E480" s="144"/>
      <c r="F480" s="5"/>
      <c r="G480" s="5"/>
    </row>
    <row r="481" spans="1:7" ht="12.75">
      <c r="A481" s="5"/>
      <c r="B481" s="5"/>
      <c r="C481" s="5"/>
      <c r="D481" s="5"/>
      <c r="E481" s="144"/>
      <c r="F481" s="5"/>
      <c r="G481" s="5"/>
    </row>
    <row r="482" spans="1:7" ht="12.75">
      <c r="A482" s="5"/>
      <c r="B482" s="5"/>
      <c r="C482" s="5"/>
      <c r="D482" s="5"/>
      <c r="E482" s="144"/>
      <c r="F482" s="5"/>
      <c r="G482" s="5"/>
    </row>
    <row r="483" spans="1:7" ht="12.75">
      <c r="A483" s="5"/>
      <c r="B483" s="5"/>
      <c r="C483" s="5"/>
      <c r="D483" s="5"/>
      <c r="E483" s="144"/>
      <c r="F483" s="5"/>
      <c r="G483" s="5"/>
    </row>
    <row r="484" spans="1:7" ht="12.75">
      <c r="A484" s="5"/>
      <c r="B484" s="5"/>
      <c r="C484" s="5"/>
      <c r="D484" s="5"/>
      <c r="E484" s="144"/>
      <c r="F484" s="5"/>
      <c r="G484" s="5"/>
    </row>
    <row r="485" spans="1:7" ht="12.75">
      <c r="A485" s="5"/>
      <c r="B485" s="5"/>
      <c r="C485" s="5"/>
      <c r="D485" s="5"/>
      <c r="E485" s="144"/>
      <c r="F485" s="5"/>
      <c r="G485" s="5"/>
    </row>
    <row r="486" spans="1:7" ht="12.75">
      <c r="A486" s="5"/>
      <c r="B486" s="5"/>
      <c r="C486" s="5"/>
      <c r="D486" s="5"/>
      <c r="E486" s="144"/>
      <c r="F486" s="5"/>
      <c r="G486" s="5"/>
    </row>
    <row r="487" spans="1:7" ht="12.75">
      <c r="A487" s="5"/>
      <c r="B487" s="5"/>
      <c r="C487" s="5"/>
      <c r="D487" s="5"/>
      <c r="E487" s="144"/>
      <c r="F487" s="5"/>
      <c r="G487" s="5"/>
    </row>
    <row r="488" spans="1:7" ht="12.75">
      <c r="A488" s="5"/>
      <c r="B488" s="5"/>
      <c r="C488" s="5"/>
      <c r="D488" s="5"/>
      <c r="E488" s="144"/>
      <c r="F488" s="5"/>
      <c r="G488" s="5"/>
    </row>
    <row r="489" spans="1:7" ht="12.75">
      <c r="A489" s="5"/>
      <c r="B489" s="5"/>
      <c r="C489" s="5"/>
      <c r="D489" s="5"/>
      <c r="E489" s="144"/>
      <c r="F489" s="5"/>
      <c r="G489" s="5"/>
    </row>
    <row r="490" spans="1:7" ht="12.75">
      <c r="A490" s="5"/>
      <c r="B490" s="5"/>
      <c r="C490" s="5"/>
      <c r="D490" s="5"/>
      <c r="E490" s="144"/>
      <c r="F490" s="5"/>
      <c r="G490" s="5"/>
    </row>
    <row r="491" spans="1:7" ht="12.75">
      <c r="A491" s="5"/>
      <c r="B491" s="5"/>
      <c r="C491" s="5"/>
      <c r="D491" s="5"/>
      <c r="E491" s="144"/>
      <c r="F491" s="5"/>
      <c r="G491" s="5"/>
    </row>
    <row r="492" spans="1:7" ht="12.75">
      <c r="A492" s="5"/>
      <c r="B492" s="5"/>
      <c r="C492" s="5"/>
      <c r="D492" s="5"/>
      <c r="E492" s="144"/>
      <c r="F492" s="5"/>
      <c r="G492" s="5"/>
    </row>
    <row r="493" spans="1:7" ht="12.75">
      <c r="A493" s="5"/>
      <c r="B493" s="5"/>
      <c r="C493" s="5"/>
      <c r="D493" s="5"/>
      <c r="E493" s="144"/>
      <c r="F493" s="5"/>
      <c r="G493" s="5"/>
    </row>
    <row r="494" spans="1:7" ht="12.75">
      <c r="A494" s="5"/>
      <c r="B494" s="5"/>
      <c r="C494" s="5"/>
      <c r="D494" s="5"/>
      <c r="E494" s="144"/>
      <c r="F494" s="5"/>
      <c r="G494" s="5"/>
    </row>
    <row r="495" spans="1:7" ht="12.75">
      <c r="A495" s="5"/>
      <c r="B495" s="5"/>
      <c r="C495" s="5"/>
      <c r="D495" s="5"/>
      <c r="E495" s="144"/>
      <c r="F495" s="5"/>
      <c r="G495" s="5"/>
    </row>
    <row r="496" spans="1:7" ht="12.75">
      <c r="A496" s="5"/>
      <c r="B496" s="5"/>
      <c r="C496" s="5"/>
      <c r="D496" s="5"/>
      <c r="E496" s="144"/>
      <c r="F496" s="5"/>
      <c r="G496" s="5"/>
    </row>
    <row r="497" spans="1:7" ht="12.75">
      <c r="A497" s="5"/>
      <c r="B497" s="5"/>
      <c r="C497" s="5"/>
      <c r="D497" s="5"/>
      <c r="E497" s="144"/>
      <c r="F497" s="5"/>
      <c r="G497" s="5"/>
    </row>
    <row r="498" spans="1:7" ht="12.75">
      <c r="A498" s="5"/>
      <c r="B498" s="5"/>
      <c r="C498" s="5"/>
      <c r="D498" s="5"/>
      <c r="E498" s="144"/>
      <c r="F498" s="5"/>
      <c r="G498" s="5"/>
    </row>
    <row r="499" spans="1:7" ht="12.75">
      <c r="A499" s="5"/>
      <c r="B499" s="5"/>
      <c r="C499" s="5"/>
      <c r="D499" s="5"/>
      <c r="E499" s="144"/>
      <c r="F499" s="5"/>
      <c r="G499" s="5"/>
    </row>
    <row r="500" spans="1:7" ht="12.75">
      <c r="A500" s="5"/>
      <c r="B500" s="5"/>
      <c r="C500" s="5"/>
      <c r="D500" s="5"/>
      <c r="E500" s="144"/>
      <c r="F500" s="5"/>
      <c r="G500" s="5"/>
    </row>
    <row r="501" spans="1:7" ht="12.75">
      <c r="A501" s="5"/>
      <c r="B501" s="5"/>
      <c r="C501" s="5"/>
      <c r="D501" s="5"/>
      <c r="E501" s="144"/>
      <c r="F501" s="5"/>
      <c r="G501" s="5"/>
    </row>
    <row r="502" spans="1:7" ht="12.75">
      <c r="A502" s="5"/>
      <c r="B502" s="5"/>
      <c r="C502" s="5"/>
      <c r="D502" s="5"/>
      <c r="E502" s="144"/>
      <c r="F502" s="5"/>
      <c r="G502" s="5"/>
    </row>
    <row r="503" spans="1:7" ht="12.75">
      <c r="A503" s="5"/>
      <c r="B503" s="5"/>
      <c r="C503" s="5"/>
      <c r="D503" s="5"/>
      <c r="E503" s="144"/>
      <c r="F503" s="5"/>
      <c r="G503" s="5"/>
    </row>
    <row r="504" spans="1:7" ht="12.75">
      <c r="A504" s="5"/>
      <c r="B504" s="5"/>
      <c r="C504" s="5"/>
      <c r="D504" s="5"/>
      <c r="E504" s="144"/>
      <c r="F504" s="5"/>
      <c r="G504" s="5"/>
    </row>
    <row r="505" spans="1:7" ht="12.75">
      <c r="A505" s="5"/>
      <c r="B505" s="5"/>
      <c r="C505" s="5"/>
      <c r="D505" s="5"/>
      <c r="E505" s="144"/>
      <c r="F505" s="5"/>
      <c r="G505" s="5"/>
    </row>
    <row r="506" spans="1:7" ht="12.75">
      <c r="A506" s="5"/>
      <c r="B506" s="5"/>
      <c r="C506" s="5"/>
      <c r="D506" s="5"/>
      <c r="E506" s="144"/>
      <c r="F506" s="5"/>
      <c r="G506" s="5"/>
    </row>
    <row r="507" spans="1:7" ht="12.75">
      <c r="A507" s="5"/>
      <c r="B507" s="5"/>
      <c r="C507" s="5"/>
      <c r="D507" s="5"/>
      <c r="E507" s="144"/>
      <c r="F507" s="5"/>
      <c r="G507" s="5"/>
    </row>
    <row r="508" spans="1:7" ht="12.75">
      <c r="A508" s="5"/>
      <c r="B508" s="5"/>
      <c r="C508" s="5"/>
      <c r="D508" s="5"/>
      <c r="E508" s="144"/>
      <c r="F508" s="5"/>
      <c r="G508" s="5"/>
    </row>
    <row r="509" spans="1:7" ht="12.75">
      <c r="A509" s="5"/>
      <c r="B509" s="5"/>
      <c r="C509" s="5"/>
      <c r="D509" s="5"/>
      <c r="E509" s="144"/>
      <c r="F509" s="5"/>
      <c r="G509" s="5"/>
    </row>
    <row r="510" spans="1:7" ht="12.75">
      <c r="A510" s="5"/>
      <c r="B510" s="5"/>
      <c r="C510" s="5"/>
      <c r="D510" s="5"/>
      <c r="E510" s="144"/>
      <c r="F510" s="5"/>
      <c r="G510" s="5"/>
    </row>
    <row r="511" spans="1:7" ht="12.75">
      <c r="A511" s="5"/>
      <c r="B511" s="5"/>
      <c r="C511" s="5"/>
      <c r="D511" s="5"/>
      <c r="E511" s="144"/>
      <c r="F511" s="5"/>
      <c r="G511" s="5"/>
    </row>
    <row r="512" spans="1:7" ht="12.75">
      <c r="A512" s="5"/>
      <c r="B512" s="5"/>
      <c r="C512" s="5"/>
      <c r="D512" s="5"/>
      <c r="E512" s="144"/>
      <c r="F512" s="5"/>
      <c r="G512" s="5"/>
    </row>
    <row r="513" spans="1:7" ht="12.75">
      <c r="A513" s="5"/>
      <c r="B513" s="5"/>
      <c r="C513" s="5"/>
      <c r="D513" s="5"/>
      <c r="E513" s="144"/>
      <c r="F513" s="5"/>
      <c r="G513" s="5"/>
    </row>
    <row r="514" spans="1:7" ht="12.75">
      <c r="A514" s="5"/>
      <c r="B514" s="5"/>
      <c r="C514" s="5"/>
      <c r="D514" s="5"/>
      <c r="E514" s="144"/>
      <c r="F514" s="5"/>
      <c r="G514" s="5"/>
    </row>
    <row r="515" spans="1:7" ht="12.75">
      <c r="A515" s="5"/>
      <c r="B515" s="5"/>
      <c r="C515" s="5"/>
      <c r="D515" s="5"/>
      <c r="E515" s="144"/>
      <c r="F515" s="5"/>
      <c r="G515" s="5"/>
    </row>
    <row r="516" spans="1:7" ht="12.75">
      <c r="A516" s="5"/>
      <c r="B516" s="5"/>
      <c r="C516" s="5"/>
      <c r="D516" s="5"/>
      <c r="E516" s="144"/>
      <c r="F516" s="5"/>
      <c r="G516" s="5"/>
    </row>
    <row r="517" spans="1:7" ht="12.75">
      <c r="A517" s="5"/>
      <c r="B517" s="5"/>
      <c r="C517" s="5"/>
      <c r="D517" s="5"/>
      <c r="E517" s="144"/>
      <c r="F517" s="5"/>
      <c r="G517" s="5"/>
    </row>
    <row r="518" spans="1:7" ht="12.75">
      <c r="A518" s="5"/>
      <c r="B518" s="5"/>
      <c r="C518" s="5"/>
      <c r="D518" s="5"/>
      <c r="E518" s="144"/>
      <c r="F518" s="5"/>
      <c r="G518" s="5"/>
    </row>
    <row r="519" spans="1:7" ht="12.75">
      <c r="A519" s="5"/>
      <c r="B519" s="5"/>
      <c r="C519" s="5"/>
      <c r="D519" s="5"/>
      <c r="E519" s="144"/>
      <c r="F519" s="5"/>
      <c r="G519" s="5"/>
    </row>
    <row r="520" spans="1:7" ht="12.75">
      <c r="A520" s="5"/>
      <c r="B520" s="5"/>
      <c r="C520" s="5"/>
      <c r="D520" s="5"/>
      <c r="E520" s="144"/>
      <c r="F520" s="5"/>
      <c r="G520" s="5"/>
    </row>
    <row r="521" spans="1:7" ht="12.75">
      <c r="A521" s="5"/>
      <c r="B521" s="5"/>
      <c r="C521" s="5"/>
      <c r="D521" s="5"/>
      <c r="E521" s="144"/>
      <c r="F521" s="5"/>
      <c r="G521" s="5"/>
    </row>
    <row r="522" spans="1:7" ht="12.75">
      <c r="A522" s="5"/>
      <c r="B522" s="5"/>
      <c r="C522" s="5"/>
      <c r="D522" s="5"/>
      <c r="E522" s="144"/>
      <c r="F522" s="5"/>
      <c r="G522" s="5"/>
    </row>
    <row r="523" spans="1:7" ht="12.75">
      <c r="A523" s="5"/>
      <c r="B523" s="5"/>
      <c r="C523" s="5"/>
      <c r="D523" s="5"/>
      <c r="E523" s="144"/>
      <c r="F523" s="5"/>
      <c r="G523" s="5"/>
    </row>
    <row r="524" spans="1:7" ht="12.75">
      <c r="A524" s="5"/>
      <c r="B524" s="5"/>
      <c r="C524" s="5"/>
      <c r="D524" s="5"/>
      <c r="E524" s="144"/>
      <c r="F524" s="5"/>
      <c r="G524" s="5"/>
    </row>
    <row r="525" spans="1:7" ht="12.75">
      <c r="A525" s="5"/>
      <c r="B525" s="5"/>
      <c r="C525" s="5"/>
      <c r="D525" s="5"/>
      <c r="E525" s="144"/>
      <c r="F525" s="5"/>
      <c r="G525" s="5"/>
    </row>
    <row r="526" spans="1:7" ht="12.75">
      <c r="A526" s="5"/>
      <c r="B526" s="5"/>
      <c r="C526" s="5"/>
      <c r="D526" s="5"/>
      <c r="E526" s="144"/>
      <c r="F526" s="5"/>
      <c r="G526" s="5"/>
    </row>
    <row r="527" spans="1:7" ht="12.75">
      <c r="A527" s="5"/>
      <c r="B527" s="5"/>
      <c r="C527" s="5"/>
      <c r="D527" s="5"/>
      <c r="E527" s="144"/>
      <c r="F527" s="5"/>
      <c r="G527" s="5"/>
    </row>
    <row r="528" spans="1:7" ht="12.75">
      <c r="A528" s="5"/>
      <c r="B528" s="5"/>
      <c r="C528" s="5"/>
      <c r="D528" s="5"/>
      <c r="E528" s="144"/>
      <c r="F528" s="5"/>
      <c r="G528" s="5"/>
    </row>
    <row r="529" spans="1:7" ht="12.75">
      <c r="A529" s="5"/>
      <c r="B529" s="5"/>
      <c r="C529" s="5"/>
      <c r="D529" s="5"/>
      <c r="E529" s="144"/>
      <c r="F529" s="5"/>
      <c r="G529" s="5"/>
    </row>
    <row r="530" spans="1:7" ht="12.75">
      <c r="A530" s="5"/>
      <c r="B530" s="5"/>
      <c r="C530" s="5"/>
      <c r="D530" s="5"/>
      <c r="E530" s="144"/>
      <c r="F530" s="5"/>
      <c r="G530" s="5"/>
    </row>
    <row r="531" spans="1:7" ht="12.75">
      <c r="A531" s="5"/>
      <c r="B531" s="5"/>
      <c r="C531" s="5"/>
      <c r="D531" s="5"/>
      <c r="E531" s="144"/>
      <c r="F531" s="5"/>
      <c r="G531" s="5"/>
    </row>
    <row r="532" spans="1:7" ht="12.75">
      <c r="A532" s="5"/>
      <c r="B532" s="5"/>
      <c r="C532" s="5"/>
      <c r="D532" s="5"/>
      <c r="E532" s="144"/>
      <c r="F532" s="5"/>
      <c r="G532" s="5"/>
    </row>
    <row r="533" spans="1:7" ht="12.75">
      <c r="A533" s="5"/>
      <c r="B533" s="5"/>
      <c r="C533" s="5"/>
      <c r="D533" s="5"/>
      <c r="E533" s="144"/>
      <c r="F533" s="5"/>
      <c r="G533" s="5"/>
    </row>
    <row r="534" spans="1:7" ht="12.75">
      <c r="A534" s="5"/>
      <c r="B534" s="5"/>
      <c r="C534" s="5"/>
      <c r="D534" s="5"/>
      <c r="E534" s="144"/>
      <c r="F534" s="5"/>
      <c r="G534" s="5"/>
    </row>
    <row r="535" spans="1:7" ht="12.75">
      <c r="A535" s="5"/>
      <c r="B535" s="5"/>
      <c r="C535" s="5"/>
      <c r="D535" s="5"/>
      <c r="E535" s="144"/>
      <c r="F535" s="5"/>
      <c r="G535" s="5"/>
    </row>
    <row r="536" spans="1:7" ht="12.75">
      <c r="A536" s="5"/>
      <c r="B536" s="5"/>
      <c r="C536" s="5"/>
      <c r="D536" s="5"/>
      <c r="E536" s="144"/>
      <c r="F536" s="5"/>
      <c r="G536" s="5"/>
    </row>
    <row r="537" spans="1:7" ht="12.75">
      <c r="A537" s="5"/>
      <c r="B537" s="5"/>
      <c r="C537" s="5"/>
      <c r="D537" s="5"/>
      <c r="E537" s="144"/>
      <c r="F537" s="5"/>
      <c r="G537" s="5"/>
    </row>
    <row r="538" spans="1:7" ht="12.75">
      <c r="A538" s="5"/>
      <c r="B538" s="5"/>
      <c r="C538" s="5"/>
      <c r="D538" s="5"/>
      <c r="E538" s="144"/>
      <c r="F538" s="5"/>
      <c r="G538" s="5"/>
    </row>
    <row r="539" spans="1:7" ht="12.75">
      <c r="A539" s="5"/>
      <c r="B539" s="5"/>
      <c r="C539" s="5"/>
      <c r="D539" s="5"/>
      <c r="E539" s="144"/>
      <c r="F539" s="5"/>
      <c r="G539" s="5"/>
    </row>
    <row r="540" spans="1:7" ht="12.75">
      <c r="A540" s="5"/>
      <c r="B540" s="5"/>
      <c r="C540" s="5"/>
      <c r="D540" s="5"/>
      <c r="E540" s="144"/>
      <c r="F540" s="5"/>
      <c r="G540" s="5"/>
    </row>
    <row r="541" spans="1:7" ht="12.75">
      <c r="A541" s="5"/>
      <c r="B541" s="5"/>
      <c r="C541" s="5"/>
      <c r="D541" s="5"/>
      <c r="E541" s="144"/>
      <c r="F541" s="5"/>
      <c r="G541" s="5"/>
    </row>
    <row r="542" spans="1:7" ht="12.75">
      <c r="A542" s="5"/>
      <c r="B542" s="5"/>
      <c r="C542" s="5"/>
      <c r="D542" s="5"/>
      <c r="E542" s="144"/>
      <c r="F542" s="5"/>
      <c r="G542" s="5"/>
    </row>
    <row r="543" spans="1:7" ht="12.75">
      <c r="A543" s="5"/>
      <c r="B543" s="5"/>
      <c r="C543" s="5"/>
      <c r="D543" s="5"/>
      <c r="E543" s="144"/>
      <c r="F543" s="5"/>
      <c r="G543" s="5"/>
    </row>
    <row r="544" spans="1:7" ht="12.75">
      <c r="A544" s="5"/>
      <c r="B544" s="5"/>
      <c r="C544" s="5"/>
      <c r="D544" s="5"/>
      <c r="E544" s="144"/>
      <c r="F544" s="5"/>
      <c r="G544" s="5"/>
    </row>
    <row r="545" spans="1:7" ht="12.75">
      <c r="A545" s="5"/>
      <c r="B545" s="5"/>
      <c r="C545" s="5"/>
      <c r="D545" s="5"/>
      <c r="E545" s="144"/>
      <c r="F545" s="5"/>
      <c r="G545" s="5"/>
    </row>
    <row r="546" spans="1:7" ht="12.75">
      <c r="A546" s="5"/>
      <c r="B546" s="5"/>
      <c r="C546" s="5"/>
      <c r="D546" s="5"/>
      <c r="E546" s="144"/>
      <c r="F546" s="5"/>
      <c r="G546" s="5"/>
    </row>
    <row r="547" spans="1:7" ht="12.75">
      <c r="A547" s="5"/>
      <c r="B547" s="5"/>
      <c r="C547" s="5"/>
      <c r="D547" s="5"/>
      <c r="E547" s="144"/>
      <c r="F547" s="5"/>
      <c r="G547" s="5"/>
    </row>
    <row r="548" spans="1:7" ht="12.75">
      <c r="A548" s="5"/>
      <c r="B548" s="5"/>
      <c r="C548" s="5"/>
      <c r="D548" s="5"/>
      <c r="E548" s="144"/>
      <c r="F548" s="5"/>
      <c r="G548" s="5"/>
    </row>
    <row r="549" spans="1:7" ht="12.75">
      <c r="A549" s="5"/>
      <c r="B549" s="5"/>
      <c r="C549" s="5"/>
      <c r="D549" s="5"/>
      <c r="E549" s="144"/>
      <c r="F549" s="5"/>
      <c r="G549" s="5"/>
    </row>
    <row r="550" spans="1:7" ht="12.75">
      <c r="A550" s="5"/>
      <c r="B550" s="5"/>
      <c r="C550" s="5"/>
      <c r="D550" s="5"/>
      <c r="E550" s="144"/>
      <c r="F550" s="5"/>
      <c r="G550" s="5"/>
    </row>
    <row r="551" spans="1:7" ht="12.75">
      <c r="A551" s="5"/>
      <c r="B551" s="5"/>
      <c r="C551" s="5"/>
      <c r="D551" s="5"/>
      <c r="E551" s="144"/>
      <c r="F551" s="5"/>
      <c r="G551" s="5"/>
    </row>
    <row r="552" spans="1:7" ht="12.75">
      <c r="A552" s="5"/>
      <c r="B552" s="5"/>
      <c r="C552" s="5"/>
      <c r="D552" s="5"/>
      <c r="E552" s="144"/>
      <c r="F552" s="5"/>
      <c r="G552" s="5"/>
    </row>
    <row r="553" spans="1:7" ht="12.75">
      <c r="A553" s="5"/>
      <c r="B553" s="5"/>
      <c r="C553" s="5"/>
      <c r="D553" s="5"/>
      <c r="E553" s="144"/>
      <c r="F553" s="5"/>
      <c r="G553" s="5"/>
    </row>
    <row r="554" spans="1:7" ht="12.75">
      <c r="A554" s="5"/>
      <c r="B554" s="5"/>
      <c r="C554" s="5"/>
      <c r="D554" s="5"/>
      <c r="E554" s="144"/>
      <c r="F554" s="5"/>
      <c r="G554" s="5"/>
    </row>
    <row r="555" spans="1:7" ht="12.75">
      <c r="A555" s="5"/>
      <c r="B555" s="5"/>
      <c r="C555" s="5"/>
      <c r="D555" s="5"/>
      <c r="E555" s="144"/>
      <c r="F555" s="5"/>
      <c r="G555" s="5"/>
    </row>
    <row r="556" spans="1:7" ht="12.75">
      <c r="A556" s="5"/>
      <c r="B556" s="5"/>
      <c r="C556" s="5"/>
      <c r="D556" s="5"/>
      <c r="E556" s="144"/>
      <c r="F556" s="5"/>
      <c r="G556" s="5"/>
    </row>
    <row r="557" spans="1:7" ht="12.75">
      <c r="A557" s="5"/>
      <c r="B557" s="5"/>
      <c r="C557" s="5"/>
      <c r="D557" s="5"/>
      <c r="E557" s="144"/>
      <c r="F557" s="5"/>
      <c r="G557" s="5"/>
    </row>
    <row r="558" spans="1:7" ht="12.75">
      <c r="A558" s="5"/>
      <c r="B558" s="5"/>
      <c r="C558" s="5"/>
      <c r="D558" s="5"/>
      <c r="E558" s="144"/>
      <c r="F558" s="5"/>
      <c r="G558" s="5"/>
    </row>
    <row r="559" spans="1:7" ht="12.75">
      <c r="A559" s="5"/>
      <c r="B559" s="5"/>
      <c r="C559" s="5"/>
      <c r="D559" s="5"/>
      <c r="E559" s="144"/>
      <c r="F559" s="5"/>
      <c r="G559" s="5"/>
    </row>
    <row r="560" spans="1:7" ht="12.75">
      <c r="A560" s="5"/>
      <c r="B560" s="5"/>
      <c r="C560" s="5"/>
      <c r="D560" s="5"/>
      <c r="E560" s="144"/>
      <c r="F560" s="5"/>
      <c r="G560" s="5"/>
    </row>
    <row r="561" spans="1:7" ht="12.75">
      <c r="A561" s="5"/>
      <c r="B561" s="5"/>
      <c r="C561" s="5"/>
      <c r="D561" s="5"/>
      <c r="E561" s="144"/>
      <c r="F561" s="5"/>
      <c r="G561" s="5"/>
    </row>
    <row r="562" spans="1:7" ht="12.75">
      <c r="A562" s="5"/>
      <c r="B562" s="5"/>
      <c r="C562" s="5"/>
      <c r="D562" s="5"/>
      <c r="E562" s="144"/>
      <c r="F562" s="5"/>
      <c r="G562" s="5"/>
    </row>
    <row r="563" spans="1:7" ht="12.75">
      <c r="A563" s="5"/>
      <c r="B563" s="5"/>
      <c r="C563" s="5"/>
      <c r="D563" s="5"/>
      <c r="E563" s="144"/>
      <c r="F563" s="5"/>
      <c r="G563" s="5"/>
    </row>
    <row r="564" spans="1:7" ht="12.75">
      <c r="A564" s="5"/>
      <c r="B564" s="5"/>
      <c r="C564" s="5"/>
      <c r="D564" s="5"/>
      <c r="E564" s="144"/>
      <c r="F564" s="5"/>
      <c r="G564" s="5"/>
    </row>
    <row r="565" spans="1:7" ht="12.75">
      <c r="A565" s="5"/>
      <c r="B565" s="5"/>
      <c r="C565" s="5"/>
      <c r="D565" s="5"/>
      <c r="E565" s="144"/>
      <c r="F565" s="5"/>
      <c r="G565" s="5"/>
    </row>
    <row r="566" spans="1:7" ht="12.75">
      <c r="A566" s="5"/>
      <c r="B566" s="5"/>
      <c r="C566" s="5"/>
      <c r="D566" s="5"/>
      <c r="E566" s="144"/>
      <c r="F566" s="5"/>
      <c r="G566" s="5"/>
    </row>
    <row r="567" spans="1:7" ht="12.75">
      <c r="A567" s="5"/>
      <c r="B567" s="5"/>
      <c r="C567" s="5"/>
      <c r="D567" s="5"/>
      <c r="E567" s="144"/>
      <c r="F567" s="5"/>
      <c r="G567" s="5"/>
    </row>
    <row r="568" spans="1:7" ht="12.75">
      <c r="A568" s="5"/>
      <c r="B568" s="5"/>
      <c r="C568" s="5"/>
      <c r="D568" s="5"/>
      <c r="E568" s="144"/>
      <c r="F568" s="5"/>
      <c r="G568" s="5"/>
    </row>
    <row r="569" spans="1:7" ht="12.75">
      <c r="A569" s="5"/>
      <c r="B569" s="5"/>
      <c r="C569" s="5"/>
      <c r="D569" s="5"/>
      <c r="E569" s="144"/>
      <c r="F569" s="5"/>
      <c r="G569" s="5"/>
    </row>
    <row r="570" spans="1:7" ht="12.75">
      <c r="A570" s="5"/>
      <c r="B570" s="5"/>
      <c r="C570" s="5"/>
      <c r="D570" s="5"/>
      <c r="E570" s="144"/>
      <c r="F570" s="5"/>
      <c r="G570" s="5"/>
    </row>
    <row r="571" spans="1:7" ht="12.75">
      <c r="A571" s="5"/>
      <c r="B571" s="5"/>
      <c r="C571" s="5"/>
      <c r="D571" s="5"/>
      <c r="E571" s="144"/>
      <c r="F571" s="5"/>
      <c r="G571" s="5"/>
    </row>
    <row r="572" spans="1:7" ht="12.75">
      <c r="A572" s="5"/>
      <c r="B572" s="5"/>
      <c r="C572" s="5"/>
      <c r="D572" s="5"/>
      <c r="E572" s="144"/>
      <c r="F572" s="5"/>
      <c r="G572" s="5"/>
    </row>
    <row r="573" spans="1:7" ht="12.75">
      <c r="A573" s="5"/>
      <c r="B573" s="5"/>
      <c r="C573" s="5"/>
      <c r="D573" s="5"/>
      <c r="E573" s="144"/>
      <c r="F573" s="5"/>
      <c r="G573" s="5"/>
    </row>
    <row r="574" spans="1:7" ht="12.75">
      <c r="A574" s="5"/>
      <c r="B574" s="5"/>
      <c r="C574" s="5"/>
      <c r="D574" s="5"/>
      <c r="E574" s="144"/>
      <c r="F574" s="5"/>
      <c r="G574" s="5"/>
    </row>
    <row r="575" spans="1:7" ht="12.75">
      <c r="A575" s="5"/>
      <c r="B575" s="5"/>
      <c r="C575" s="5"/>
      <c r="D575" s="5"/>
      <c r="E575" s="144"/>
      <c r="F575" s="5"/>
      <c r="G575" s="5"/>
    </row>
    <row r="576" spans="1:7" ht="12.75">
      <c r="A576" s="5"/>
      <c r="B576" s="5"/>
      <c r="C576" s="5"/>
      <c r="D576" s="5"/>
      <c r="E576" s="144"/>
      <c r="F576" s="5"/>
      <c r="G576" s="5"/>
    </row>
    <row r="577" spans="1:7" ht="12.75">
      <c r="A577" s="5"/>
      <c r="B577" s="5"/>
      <c r="C577" s="5"/>
      <c r="D577" s="5"/>
      <c r="E577" s="144"/>
      <c r="F577" s="5"/>
      <c r="G577" s="5"/>
    </row>
    <row r="578" spans="1:7" ht="12.75">
      <c r="A578" s="5"/>
      <c r="B578" s="5"/>
      <c r="C578" s="5"/>
      <c r="D578" s="5"/>
      <c r="E578" s="144"/>
      <c r="F578" s="5"/>
      <c r="G578" s="5"/>
    </row>
    <row r="579" spans="1:7" ht="12.75">
      <c r="A579" s="5"/>
      <c r="B579" s="5"/>
      <c r="C579" s="5"/>
      <c r="D579" s="5"/>
      <c r="E579" s="144"/>
      <c r="F579" s="5"/>
      <c r="G579" s="5"/>
    </row>
    <row r="580" spans="1:7" ht="12.75">
      <c r="A580" s="5"/>
      <c r="B580" s="5"/>
      <c r="C580" s="5"/>
      <c r="D580" s="5"/>
      <c r="E580" s="144"/>
      <c r="F580" s="5"/>
      <c r="G580" s="5"/>
    </row>
    <row r="581" spans="1:7" ht="12.75">
      <c r="A581" s="5"/>
      <c r="B581" s="5"/>
      <c r="C581" s="5"/>
      <c r="D581" s="5"/>
      <c r="E581" s="144"/>
      <c r="F581" s="5"/>
      <c r="G581" s="5"/>
    </row>
    <row r="582" spans="1:7" ht="12.75">
      <c r="A582" s="5"/>
      <c r="B582" s="5"/>
      <c r="C582" s="5"/>
      <c r="D582" s="5"/>
      <c r="E582" s="144"/>
      <c r="F582" s="5"/>
      <c r="G582" s="5"/>
    </row>
    <row r="583" spans="1:7" ht="12.75">
      <c r="A583" s="5"/>
      <c r="B583" s="5"/>
      <c r="C583" s="5"/>
      <c r="D583" s="5"/>
      <c r="E583" s="144"/>
      <c r="F583" s="5"/>
      <c r="G583" s="5"/>
    </row>
    <row r="584" spans="1:7" ht="12.75">
      <c r="A584" s="5"/>
      <c r="B584" s="5"/>
      <c r="C584" s="5"/>
      <c r="D584" s="5"/>
      <c r="E584" s="144"/>
      <c r="F584" s="5"/>
      <c r="G584" s="5"/>
    </row>
    <row r="585" spans="1:7" ht="12.75">
      <c r="A585" s="5"/>
      <c r="B585" s="5"/>
      <c r="C585" s="5"/>
      <c r="D585" s="5"/>
      <c r="E585" s="144"/>
      <c r="F585" s="5"/>
      <c r="G585" s="5"/>
    </row>
    <row r="586" spans="1:7" ht="12.75">
      <c r="A586" s="5"/>
      <c r="B586" s="5"/>
      <c r="C586" s="5"/>
      <c r="D586" s="5"/>
      <c r="E586" s="144"/>
      <c r="F586" s="5"/>
      <c r="G586" s="5"/>
    </row>
    <row r="587" spans="1:7" ht="12.75">
      <c r="A587" s="5"/>
      <c r="B587" s="5"/>
      <c r="C587" s="5"/>
      <c r="D587" s="5"/>
      <c r="E587" s="144"/>
      <c r="F587" s="5"/>
      <c r="G587" s="5"/>
    </row>
    <row r="588" spans="1:7" ht="12.75">
      <c r="A588" s="5"/>
      <c r="B588" s="5"/>
      <c r="C588" s="5"/>
      <c r="D588" s="5"/>
      <c r="E588" s="144"/>
      <c r="F588" s="5"/>
      <c r="G588" s="5"/>
    </row>
    <row r="589" spans="1:7" ht="12.75">
      <c r="A589" s="5"/>
      <c r="B589" s="5"/>
      <c r="C589" s="5"/>
      <c r="D589" s="5"/>
      <c r="E589" s="144"/>
      <c r="F589" s="5"/>
      <c r="G589" s="5"/>
    </row>
    <row r="590" spans="1:7" ht="12.75">
      <c r="A590" s="5"/>
      <c r="B590" s="5"/>
      <c r="C590" s="5"/>
      <c r="D590" s="5"/>
      <c r="E590" s="144"/>
      <c r="F590" s="5"/>
      <c r="G590" s="5"/>
    </row>
    <row r="591" spans="1:7" ht="12.75">
      <c r="A591" s="5"/>
      <c r="B591" s="5"/>
      <c r="C591" s="5"/>
      <c r="D591" s="5"/>
      <c r="E591" s="144"/>
      <c r="F591" s="5"/>
      <c r="G591" s="5"/>
    </row>
    <row r="592" spans="1:7" ht="12.75">
      <c r="A592" s="5"/>
      <c r="B592" s="5"/>
      <c r="C592" s="5"/>
      <c r="D592" s="5"/>
      <c r="E592" s="144"/>
      <c r="F592" s="5"/>
      <c r="G592" s="5"/>
    </row>
    <row r="593" spans="1:7" ht="12.75">
      <c r="A593" s="5"/>
      <c r="B593" s="5"/>
      <c r="C593" s="5"/>
      <c r="D593" s="5"/>
      <c r="E593" s="144"/>
      <c r="F593" s="5"/>
      <c r="G593" s="5"/>
    </row>
    <row r="594" spans="1:7" ht="12.75">
      <c r="A594" s="5"/>
      <c r="B594" s="5"/>
      <c r="C594" s="5"/>
      <c r="D594" s="5"/>
      <c r="E594" s="144"/>
      <c r="F594" s="5"/>
      <c r="G594" s="5"/>
    </row>
    <row r="595" spans="1:7" ht="12.75">
      <c r="A595" s="5"/>
      <c r="B595" s="5"/>
      <c r="C595" s="5"/>
      <c r="D595" s="5"/>
      <c r="E595" s="144"/>
      <c r="F595" s="5"/>
      <c r="G595" s="5"/>
    </row>
    <row r="596" spans="1:7" ht="12.75">
      <c r="A596" s="5"/>
      <c r="B596" s="5"/>
      <c r="C596" s="5"/>
      <c r="D596" s="5"/>
      <c r="E596" s="144"/>
      <c r="F596" s="5"/>
      <c r="G596" s="5"/>
    </row>
    <row r="597" spans="1:7" ht="12.75">
      <c r="A597" s="5"/>
      <c r="B597" s="5"/>
      <c r="C597" s="5"/>
      <c r="D597" s="5"/>
      <c r="E597" s="144"/>
      <c r="F597" s="5"/>
      <c r="G597" s="5"/>
    </row>
    <row r="598" spans="1:7" ht="12.75">
      <c r="A598" s="5"/>
      <c r="B598" s="5"/>
      <c r="C598" s="5"/>
      <c r="D598" s="5"/>
      <c r="E598" s="144"/>
      <c r="F598" s="5"/>
      <c r="G598" s="5"/>
    </row>
    <row r="599" spans="1:7" ht="12.75">
      <c r="A599" s="5"/>
      <c r="B599" s="5"/>
      <c r="C599" s="5"/>
      <c r="D599" s="5"/>
      <c r="E599" s="144"/>
      <c r="F599" s="5"/>
      <c r="G599" s="5"/>
    </row>
    <row r="600" spans="1:7" ht="12.75">
      <c r="A600" s="5"/>
      <c r="B600" s="5"/>
      <c r="C600" s="5"/>
      <c r="D600" s="5"/>
      <c r="E600" s="144"/>
      <c r="F600" s="5"/>
      <c r="G600" s="5"/>
    </row>
    <row r="601" spans="1:7" ht="12.75">
      <c r="A601" s="5"/>
      <c r="B601" s="5"/>
      <c r="C601" s="5"/>
      <c r="D601" s="5"/>
      <c r="E601" s="144"/>
      <c r="F601" s="5"/>
      <c r="G601" s="5"/>
    </row>
    <row r="602" spans="1:7" ht="12.75">
      <c r="A602" s="5"/>
      <c r="B602" s="5"/>
      <c r="C602" s="5"/>
      <c r="D602" s="5"/>
      <c r="E602" s="144"/>
      <c r="F602" s="5"/>
      <c r="G602" s="5"/>
    </row>
    <row r="603" spans="1:7" ht="12.75">
      <c r="A603" s="5"/>
      <c r="B603" s="5"/>
      <c r="C603" s="5"/>
      <c r="D603" s="5"/>
      <c r="E603" s="144"/>
      <c r="F603" s="5"/>
      <c r="G603" s="5"/>
    </row>
    <row r="604" spans="1:7" ht="12.75">
      <c r="A604" s="5"/>
      <c r="B604" s="5"/>
      <c r="C604" s="5"/>
      <c r="D604" s="5"/>
      <c r="E604" s="144"/>
      <c r="F604" s="5"/>
      <c r="G604" s="5"/>
    </row>
    <row r="605" spans="1:7" ht="12.75">
      <c r="A605" s="5"/>
      <c r="B605" s="5"/>
      <c r="C605" s="5"/>
      <c r="D605" s="5"/>
      <c r="E605" s="144"/>
      <c r="F605" s="5"/>
      <c r="G605" s="5"/>
    </row>
    <row r="606" spans="1:7" ht="12.75">
      <c r="A606" s="5"/>
      <c r="B606" s="5"/>
      <c r="C606" s="5"/>
      <c r="D606" s="5"/>
      <c r="E606" s="144"/>
      <c r="F606" s="5"/>
      <c r="G606" s="5"/>
    </row>
    <row r="607" spans="1:7" ht="12.75">
      <c r="A607" s="5"/>
      <c r="B607" s="5"/>
      <c r="C607" s="5"/>
      <c r="D607" s="5"/>
      <c r="E607" s="144"/>
      <c r="F607" s="5"/>
      <c r="G607" s="5"/>
    </row>
    <row r="608" spans="1:7" ht="12.75">
      <c r="A608" s="5"/>
      <c r="B608" s="5"/>
      <c r="C608" s="5"/>
      <c r="D608" s="5"/>
      <c r="E608" s="144"/>
      <c r="F608" s="5"/>
      <c r="G608" s="5"/>
    </row>
    <row r="609" spans="1:7" ht="12.75">
      <c r="A609" s="5"/>
      <c r="B609" s="5"/>
      <c r="C609" s="5"/>
      <c r="D609" s="5"/>
      <c r="E609" s="144"/>
      <c r="F609" s="5"/>
      <c r="G609" s="5"/>
    </row>
    <row r="610" spans="1:7" ht="12.75">
      <c r="A610" s="5"/>
      <c r="B610" s="5"/>
      <c r="C610" s="5"/>
      <c r="D610" s="5"/>
      <c r="E610" s="144"/>
      <c r="F610" s="5"/>
      <c r="G610" s="5"/>
    </row>
    <row r="611" spans="1:7" ht="12.75">
      <c r="A611" s="5"/>
      <c r="B611" s="5"/>
      <c r="C611" s="5"/>
      <c r="D611" s="5"/>
      <c r="E611" s="144"/>
      <c r="F611" s="5"/>
      <c r="G611" s="5"/>
    </row>
    <row r="612" spans="1:7" ht="12.75">
      <c r="A612" s="5"/>
      <c r="B612" s="5"/>
      <c r="C612" s="5"/>
      <c r="D612" s="5"/>
      <c r="E612" s="144"/>
      <c r="F612" s="5"/>
      <c r="G612" s="5"/>
    </row>
    <row r="613" spans="1:7" ht="12.75">
      <c r="A613" s="5"/>
      <c r="B613" s="5"/>
      <c r="C613" s="5"/>
      <c r="D613" s="5"/>
      <c r="E613" s="144"/>
      <c r="F613" s="5"/>
      <c r="G613" s="5"/>
    </row>
    <row r="614" spans="1:7" ht="12.75">
      <c r="A614" s="5"/>
      <c r="B614" s="5"/>
      <c r="C614" s="5"/>
      <c r="D614" s="5"/>
      <c r="E614" s="144"/>
      <c r="F614" s="5"/>
      <c r="G614" s="5"/>
    </row>
    <row r="615" spans="1:7" ht="12.75">
      <c r="A615" s="5"/>
      <c r="B615" s="5"/>
      <c r="C615" s="5"/>
      <c r="D615" s="5"/>
      <c r="E615" s="144"/>
      <c r="F615" s="5"/>
      <c r="G615" s="5"/>
    </row>
    <row r="616" spans="1:7" ht="12.75">
      <c r="A616" s="5"/>
      <c r="B616" s="5"/>
      <c r="C616" s="5"/>
      <c r="D616" s="5"/>
      <c r="E616" s="144"/>
      <c r="F616" s="5"/>
      <c r="G616" s="5"/>
    </row>
    <row r="617" spans="1:7" ht="12.75">
      <c r="A617" s="5"/>
      <c r="B617" s="5"/>
      <c r="C617" s="5"/>
      <c r="D617" s="5"/>
      <c r="E617" s="144"/>
      <c r="F617" s="5"/>
      <c r="G617" s="5"/>
    </row>
    <row r="618" spans="1:7" ht="12.75">
      <c r="A618" s="5"/>
      <c r="B618" s="5"/>
      <c r="C618" s="5"/>
      <c r="D618" s="5"/>
      <c r="E618" s="144"/>
      <c r="F618" s="5"/>
      <c r="G618" s="5"/>
    </row>
    <row r="619" spans="1:7" ht="12.75">
      <c r="A619" s="5"/>
      <c r="B619" s="5"/>
      <c r="C619" s="5"/>
      <c r="D619" s="5"/>
      <c r="E619" s="144"/>
      <c r="F619" s="5"/>
      <c r="G619" s="5"/>
    </row>
    <row r="620" spans="1:7" ht="12.75">
      <c r="A620" s="5"/>
      <c r="B620" s="5"/>
      <c r="C620" s="5"/>
      <c r="D620" s="5"/>
      <c r="E620" s="144"/>
      <c r="F620" s="5"/>
      <c r="G620" s="5"/>
    </row>
    <row r="621" spans="1:7" ht="12.75">
      <c r="A621" s="5"/>
      <c r="B621" s="5"/>
      <c r="C621" s="5"/>
      <c r="D621" s="5"/>
      <c r="E621" s="144"/>
      <c r="F621" s="5"/>
      <c r="G621" s="5"/>
    </row>
    <row r="622" spans="1:7" ht="12.75">
      <c r="A622" s="5"/>
      <c r="B622" s="5"/>
      <c r="C622" s="5"/>
      <c r="D622" s="5"/>
      <c r="E622" s="144"/>
      <c r="F622" s="5"/>
      <c r="G622" s="5"/>
    </row>
    <row r="623" spans="1:7" ht="12.75">
      <c r="A623" s="5"/>
      <c r="B623" s="5"/>
      <c r="C623" s="5"/>
      <c r="D623" s="5"/>
      <c r="E623" s="144"/>
      <c r="F623" s="5"/>
      <c r="G623" s="5"/>
    </row>
    <row r="624" spans="1:7" ht="12.75">
      <c r="A624" s="5"/>
      <c r="B624" s="5"/>
      <c r="C624" s="5"/>
      <c r="D624" s="5"/>
      <c r="E624" s="144"/>
      <c r="F624" s="5"/>
      <c r="G624" s="5"/>
    </row>
    <row r="625" spans="1:7" ht="12.75">
      <c r="A625" s="5"/>
      <c r="B625" s="5"/>
      <c r="C625" s="5"/>
      <c r="D625" s="5"/>
      <c r="E625" s="144"/>
      <c r="F625" s="5"/>
      <c r="G625" s="5"/>
    </row>
    <row r="626" spans="1:7" ht="12.75">
      <c r="A626" s="5"/>
      <c r="B626" s="5"/>
      <c r="C626" s="5"/>
      <c r="D626" s="5"/>
      <c r="E626" s="144"/>
      <c r="F626" s="5"/>
      <c r="G626" s="5"/>
    </row>
    <row r="627" spans="1:7" ht="12.75">
      <c r="A627" s="5"/>
      <c r="B627" s="5"/>
      <c r="C627" s="5"/>
      <c r="D627" s="5"/>
      <c r="E627" s="144"/>
      <c r="F627" s="5"/>
      <c r="G627" s="5"/>
    </row>
    <row r="628" spans="1:7" ht="12.75">
      <c r="A628" s="5"/>
      <c r="B628" s="5"/>
      <c r="C628" s="5"/>
      <c r="D628" s="5"/>
      <c r="E628" s="144"/>
      <c r="F628" s="5"/>
      <c r="G628" s="5"/>
    </row>
    <row r="629" spans="1:7" ht="12.75">
      <c r="A629" s="5"/>
      <c r="B629" s="5"/>
      <c r="C629" s="5"/>
      <c r="D629" s="5"/>
      <c r="E629" s="144"/>
      <c r="F629" s="5"/>
      <c r="G629" s="5"/>
    </row>
    <row r="630" spans="1:7" ht="12.75">
      <c r="A630" s="5"/>
      <c r="B630" s="5"/>
      <c r="C630" s="5"/>
      <c r="D630" s="5"/>
      <c r="E630" s="144"/>
      <c r="F630" s="5"/>
      <c r="G630" s="5"/>
    </row>
    <row r="631" spans="1:7" ht="12.75">
      <c r="A631" s="5"/>
      <c r="B631" s="5"/>
      <c r="C631" s="5"/>
      <c r="D631" s="5"/>
      <c r="E631" s="144"/>
      <c r="F631" s="5"/>
      <c r="G631" s="5"/>
    </row>
    <row r="632" spans="1:7" ht="12.75">
      <c r="A632" s="5"/>
      <c r="B632" s="5"/>
      <c r="C632" s="5"/>
      <c r="D632" s="5"/>
      <c r="E632" s="144"/>
      <c r="F632" s="5"/>
      <c r="G632" s="5"/>
    </row>
    <row r="633" spans="1:7" ht="12.75">
      <c r="A633" s="5"/>
      <c r="B633" s="5"/>
      <c r="C633" s="5"/>
      <c r="D633" s="5"/>
      <c r="E633" s="144"/>
      <c r="F633" s="5"/>
      <c r="G633" s="5"/>
    </row>
    <row r="634" spans="1:7" ht="12.75">
      <c r="A634" s="5"/>
      <c r="B634" s="5"/>
      <c r="C634" s="5"/>
      <c r="D634" s="5"/>
      <c r="E634" s="144"/>
      <c r="F634" s="5"/>
      <c r="G634" s="5"/>
    </row>
    <row r="635" spans="1:7" ht="12.75">
      <c r="A635" s="5"/>
      <c r="B635" s="5"/>
      <c r="C635" s="5"/>
      <c r="D635" s="5"/>
      <c r="E635" s="144"/>
      <c r="F635" s="5"/>
      <c r="G635" s="5"/>
    </row>
    <row r="636" spans="1:7" ht="12.75">
      <c r="A636" s="5"/>
      <c r="B636" s="5"/>
      <c r="C636" s="5"/>
      <c r="D636" s="5"/>
      <c r="E636" s="144"/>
      <c r="F636" s="5"/>
      <c r="G636" s="5"/>
    </row>
    <row r="637" spans="1:7" ht="12.75">
      <c r="A637" s="5"/>
      <c r="B637" s="5"/>
      <c r="C637" s="5"/>
      <c r="D637" s="5"/>
      <c r="E637" s="144"/>
      <c r="F637" s="5"/>
      <c r="G637" s="5"/>
    </row>
    <row r="638" spans="1:7" ht="12.75">
      <c r="A638" s="5"/>
      <c r="B638" s="5"/>
      <c r="C638" s="5"/>
      <c r="D638" s="5"/>
      <c r="E638" s="144"/>
      <c r="F638" s="5"/>
      <c r="G638" s="5"/>
    </row>
    <row r="639" spans="1:7" ht="12.75">
      <c r="A639" s="5"/>
      <c r="B639" s="5"/>
      <c r="C639" s="5"/>
      <c r="D639" s="5"/>
      <c r="E639" s="144"/>
      <c r="F639" s="5"/>
      <c r="G639" s="5"/>
    </row>
    <row r="640" spans="1:7" ht="12.75">
      <c r="A640" s="5"/>
      <c r="B640" s="5"/>
      <c r="C640" s="5"/>
      <c r="D640" s="5"/>
      <c r="E640" s="144"/>
      <c r="F640" s="5"/>
      <c r="G640" s="5"/>
    </row>
    <row r="641" spans="1:7" ht="12.75">
      <c r="A641" s="5"/>
      <c r="B641" s="5"/>
      <c r="C641" s="5"/>
      <c r="D641" s="5"/>
      <c r="E641" s="144"/>
      <c r="F641" s="5"/>
      <c r="G641" s="5"/>
    </row>
    <row r="642" spans="1:7" ht="12.75">
      <c r="A642" s="5"/>
      <c r="B642" s="5"/>
      <c r="C642" s="5"/>
      <c r="D642" s="5"/>
      <c r="E642" s="144"/>
      <c r="F642" s="5"/>
      <c r="G642" s="5"/>
    </row>
    <row r="643" spans="1:7" ht="12.75">
      <c r="A643" s="5"/>
      <c r="B643" s="5"/>
      <c r="C643" s="5"/>
      <c r="D643" s="5"/>
      <c r="E643" s="144"/>
      <c r="F643" s="5"/>
      <c r="G643" s="5"/>
    </row>
    <row r="644" spans="1:7" ht="12.75">
      <c r="A644" s="5"/>
      <c r="B644" s="5"/>
      <c r="C644" s="5"/>
      <c r="D644" s="5"/>
      <c r="E644" s="144"/>
      <c r="F644" s="5"/>
      <c r="G644" s="5"/>
    </row>
    <row r="645" spans="1:7" ht="12.75">
      <c r="A645" s="5"/>
      <c r="B645" s="5"/>
      <c r="C645" s="5"/>
      <c r="D645" s="5"/>
      <c r="E645" s="144"/>
      <c r="F645" s="5"/>
      <c r="G645" s="5"/>
    </row>
    <row r="646" spans="1:7" ht="12.75">
      <c r="A646" s="5"/>
      <c r="B646" s="5"/>
      <c r="C646" s="5"/>
      <c r="D646" s="5"/>
      <c r="E646" s="144"/>
      <c r="F646" s="5"/>
      <c r="G646" s="5"/>
    </row>
    <row r="647" spans="1:7" ht="12.75">
      <c r="A647" s="5"/>
      <c r="B647" s="5"/>
      <c r="C647" s="5"/>
      <c r="D647" s="5"/>
      <c r="E647" s="144"/>
      <c r="F647" s="5"/>
      <c r="G647" s="5"/>
    </row>
    <row r="648" spans="1:7" ht="12.75">
      <c r="A648" s="5"/>
      <c r="B648" s="5"/>
      <c r="C648" s="5"/>
      <c r="D648" s="5"/>
      <c r="E648" s="144"/>
      <c r="F648" s="5"/>
      <c r="G648" s="5"/>
    </row>
    <row r="649" spans="1:7" ht="12.75">
      <c r="A649" s="5"/>
      <c r="B649" s="5"/>
      <c r="C649" s="5"/>
      <c r="D649" s="5"/>
      <c r="E649" s="144"/>
      <c r="F649" s="5"/>
      <c r="G649" s="5"/>
    </row>
    <row r="650" spans="1:7" ht="12.75">
      <c r="A650" s="5"/>
      <c r="B650" s="5"/>
      <c r="C650" s="5"/>
      <c r="D650" s="5"/>
      <c r="E650" s="144"/>
      <c r="F650" s="5"/>
      <c r="G650" s="5"/>
    </row>
    <row r="651" spans="1:7" ht="12.75">
      <c r="A651" s="5"/>
      <c r="B651" s="5"/>
      <c r="C651" s="5"/>
      <c r="D651" s="5"/>
      <c r="E651" s="144"/>
      <c r="F651" s="5"/>
      <c r="G651" s="5"/>
    </row>
    <row r="652" spans="1:7" ht="12.75">
      <c r="A652" s="5"/>
      <c r="B652" s="5"/>
      <c r="C652" s="5"/>
      <c r="D652" s="5"/>
      <c r="E652" s="144"/>
      <c r="F652" s="5"/>
      <c r="G652" s="5"/>
    </row>
    <row r="653" spans="1:7" ht="12.75">
      <c r="A653" s="5"/>
      <c r="B653" s="5"/>
      <c r="C653" s="5"/>
      <c r="D653" s="5"/>
      <c r="E653" s="144"/>
      <c r="F653" s="5"/>
      <c r="G653" s="5"/>
    </row>
    <row r="654" spans="1:7" ht="12.75">
      <c r="A654" s="5"/>
      <c r="B654" s="5"/>
      <c r="C654" s="5"/>
      <c r="D654" s="5"/>
      <c r="E654" s="144"/>
      <c r="F654" s="5"/>
      <c r="G654" s="5"/>
    </row>
    <row r="655" spans="1:7" ht="12.75">
      <c r="A655" s="5"/>
      <c r="B655" s="5"/>
      <c r="C655" s="5"/>
      <c r="D655" s="5"/>
      <c r="E655" s="144"/>
      <c r="F655" s="5"/>
      <c r="G655" s="5"/>
    </row>
    <row r="656" spans="1:7" ht="12.75">
      <c r="A656" s="5"/>
      <c r="B656" s="5"/>
      <c r="C656" s="5"/>
      <c r="D656" s="5"/>
      <c r="E656" s="144"/>
      <c r="F656" s="5"/>
      <c r="G656" s="5"/>
    </row>
    <row r="657" spans="1:7" ht="12.75">
      <c r="A657" s="5"/>
      <c r="B657" s="5"/>
      <c r="C657" s="5"/>
      <c r="D657" s="5"/>
      <c r="E657" s="144"/>
      <c r="F657" s="5"/>
      <c r="G657" s="5"/>
    </row>
    <row r="658" spans="1:7" ht="12.75">
      <c r="A658" s="5"/>
      <c r="B658" s="5"/>
      <c r="C658" s="5"/>
      <c r="D658" s="5"/>
      <c r="E658" s="144"/>
      <c r="F658" s="5"/>
      <c r="G658" s="5"/>
    </row>
    <row r="659" spans="1:7" ht="12.75">
      <c r="A659" s="5"/>
      <c r="B659" s="5"/>
      <c r="C659" s="5"/>
      <c r="D659" s="5"/>
      <c r="E659" s="144"/>
      <c r="F659" s="5"/>
      <c r="G659" s="5"/>
    </row>
    <row r="660" spans="1:7" ht="12.75">
      <c r="A660" s="5"/>
      <c r="B660" s="5"/>
      <c r="C660" s="5"/>
      <c r="D660" s="5"/>
      <c r="E660" s="144"/>
      <c r="F660" s="5"/>
      <c r="G660" s="5"/>
    </row>
    <row r="661" spans="1:7" ht="12.75">
      <c r="A661" s="5"/>
      <c r="B661" s="5"/>
      <c r="C661" s="5"/>
      <c r="D661" s="5"/>
      <c r="E661" s="144"/>
      <c r="F661" s="5"/>
      <c r="G661" s="5"/>
    </row>
    <row r="662" spans="1:7" ht="12.75">
      <c r="A662" s="5"/>
      <c r="B662" s="5"/>
      <c r="C662" s="5"/>
      <c r="D662" s="5"/>
      <c r="E662" s="144"/>
      <c r="F662" s="5"/>
      <c r="G662" s="5"/>
    </row>
    <row r="663" spans="1:7" ht="12.75">
      <c r="A663" s="5"/>
      <c r="B663" s="5"/>
      <c r="C663" s="5"/>
      <c r="D663" s="5"/>
      <c r="E663" s="144"/>
      <c r="F663" s="5"/>
      <c r="G663" s="5"/>
    </row>
    <row r="664" spans="1:7" ht="12.75">
      <c r="A664" s="5"/>
      <c r="B664" s="5"/>
      <c r="C664" s="5"/>
      <c r="D664" s="5"/>
      <c r="E664" s="144"/>
      <c r="F664" s="5"/>
      <c r="G664" s="5"/>
    </row>
    <row r="665" spans="1:7" ht="12.75">
      <c r="A665" s="5"/>
      <c r="B665" s="5"/>
      <c r="C665" s="5"/>
      <c r="D665" s="5"/>
      <c r="E665" s="144"/>
      <c r="F665" s="5"/>
      <c r="G665" s="5"/>
    </row>
    <row r="666" spans="1:7" ht="12.75">
      <c r="A666" s="5"/>
      <c r="B666" s="5"/>
      <c r="C666" s="5"/>
      <c r="D666" s="5"/>
      <c r="E666" s="144"/>
      <c r="F666" s="5"/>
      <c r="G666" s="5"/>
    </row>
    <row r="667" spans="1:7" ht="12.75">
      <c r="A667" s="5"/>
      <c r="B667" s="5"/>
      <c r="C667" s="5"/>
      <c r="D667" s="5"/>
      <c r="E667" s="144"/>
      <c r="F667" s="5"/>
      <c r="G667" s="5"/>
    </row>
    <row r="668" spans="1:7" ht="12.75">
      <c r="A668" s="5"/>
      <c r="B668" s="5"/>
      <c r="C668" s="5"/>
      <c r="D668" s="5"/>
      <c r="E668" s="144"/>
      <c r="F668" s="5"/>
      <c r="G668" s="5"/>
    </row>
    <row r="669" spans="1:7" ht="12.75">
      <c r="A669" s="5"/>
      <c r="B669" s="5"/>
      <c r="C669" s="5"/>
      <c r="D669" s="5"/>
      <c r="E669" s="144"/>
      <c r="F669" s="5"/>
      <c r="G669" s="5"/>
    </row>
    <row r="670" spans="1:7" ht="12.75">
      <c r="A670" s="5"/>
      <c r="B670" s="5"/>
      <c r="C670" s="5"/>
      <c r="D670" s="5"/>
      <c r="E670" s="144"/>
      <c r="F670" s="5"/>
      <c r="G670" s="5"/>
    </row>
    <row r="671" spans="1:7" ht="12.75">
      <c r="A671" s="5"/>
      <c r="B671" s="5"/>
      <c r="C671" s="5"/>
      <c r="D671" s="5"/>
      <c r="E671" s="144"/>
      <c r="F671" s="5"/>
      <c r="G671" s="5"/>
    </row>
    <row r="672" spans="1:7" ht="12.75">
      <c r="A672" s="5"/>
      <c r="B672" s="5"/>
      <c r="C672" s="5"/>
      <c r="D672" s="5"/>
      <c r="E672" s="144"/>
      <c r="F672" s="5"/>
      <c r="G672" s="5"/>
    </row>
    <row r="673" spans="1:7" ht="12.75">
      <c r="A673" s="5"/>
      <c r="B673" s="5"/>
      <c r="C673" s="5"/>
      <c r="D673" s="5"/>
      <c r="E673" s="144"/>
      <c r="F673" s="5"/>
      <c r="G673" s="5"/>
    </row>
    <row r="674" spans="1:7" ht="12.75">
      <c r="A674" s="5"/>
      <c r="B674" s="5"/>
      <c r="C674" s="5"/>
      <c r="D674" s="5"/>
      <c r="E674" s="144"/>
      <c r="F674" s="5"/>
      <c r="G674" s="5"/>
    </row>
    <row r="675" spans="1:7" ht="12.75">
      <c r="A675" s="5"/>
      <c r="B675" s="5"/>
      <c r="C675" s="5"/>
      <c r="D675" s="5"/>
      <c r="E675" s="144"/>
      <c r="F675" s="5"/>
      <c r="G675" s="5"/>
    </row>
    <row r="676" spans="1:7" ht="12.75">
      <c r="A676" s="5"/>
      <c r="B676" s="5"/>
      <c r="C676" s="5"/>
      <c r="D676" s="5"/>
      <c r="E676" s="144"/>
      <c r="F676" s="5"/>
      <c r="G676" s="5"/>
    </row>
    <row r="677" spans="1:7" ht="12.75">
      <c r="A677" s="5"/>
      <c r="B677" s="5"/>
      <c r="C677" s="5"/>
      <c r="D677" s="5"/>
      <c r="E677" s="144"/>
      <c r="F677" s="5"/>
      <c r="G677" s="5"/>
    </row>
    <row r="678" spans="1:7" ht="12.75">
      <c r="A678" s="5"/>
      <c r="B678" s="5"/>
      <c r="C678" s="5"/>
      <c r="D678" s="5"/>
      <c r="E678" s="144"/>
      <c r="F678" s="5"/>
      <c r="G678" s="5"/>
    </row>
    <row r="679" spans="1:7" ht="12.75">
      <c r="A679" s="5"/>
      <c r="B679" s="5"/>
      <c r="C679" s="5"/>
      <c r="D679" s="5"/>
      <c r="E679" s="144"/>
      <c r="F679" s="5"/>
      <c r="G679" s="5"/>
    </row>
    <row r="680" spans="1:7" ht="12.75">
      <c r="A680" s="5"/>
      <c r="B680" s="5"/>
      <c r="C680" s="5"/>
      <c r="D680" s="5"/>
      <c r="E680" s="144"/>
      <c r="F680" s="5"/>
      <c r="G680" s="5"/>
    </row>
    <row r="681" spans="1:7" ht="12.75">
      <c r="A681" s="5"/>
      <c r="B681" s="5"/>
      <c r="C681" s="5"/>
      <c r="D681" s="5"/>
      <c r="E681" s="144"/>
      <c r="F681" s="5"/>
      <c r="G681" s="5"/>
    </row>
    <row r="682" spans="1:7" ht="12.75">
      <c r="A682" s="5"/>
      <c r="B682" s="5"/>
      <c r="C682" s="5"/>
      <c r="D682" s="5"/>
      <c r="E682" s="144"/>
      <c r="F682" s="5"/>
      <c r="G682" s="5"/>
    </row>
    <row r="683" spans="1:7" ht="12.75">
      <c r="A683" s="5"/>
      <c r="B683" s="5"/>
      <c r="C683" s="5"/>
      <c r="D683" s="5"/>
      <c r="E683" s="144"/>
      <c r="F683" s="5"/>
      <c r="G683" s="5"/>
    </row>
    <row r="684" spans="1:7" ht="12.75">
      <c r="A684" s="5"/>
      <c r="B684" s="5"/>
      <c r="C684" s="5"/>
      <c r="D684" s="5"/>
      <c r="E684" s="144"/>
      <c r="F684" s="5"/>
      <c r="G684" s="5"/>
    </row>
    <row r="685" spans="1:7" ht="12.75">
      <c r="A685" s="5"/>
      <c r="B685" s="5"/>
      <c r="C685" s="5"/>
      <c r="D685" s="5"/>
      <c r="E685" s="144"/>
      <c r="F685" s="5"/>
      <c r="G685" s="5"/>
    </row>
    <row r="686" spans="1:7" ht="12.75">
      <c r="A686" s="5"/>
      <c r="B686" s="5"/>
      <c r="C686" s="5"/>
      <c r="D686" s="5"/>
      <c r="E686" s="144"/>
      <c r="F686" s="5"/>
      <c r="G686" s="5"/>
    </row>
    <row r="687" spans="1:7" ht="12.75">
      <c r="A687" s="5"/>
      <c r="B687" s="5"/>
      <c r="C687" s="5"/>
      <c r="D687" s="5"/>
      <c r="E687" s="144"/>
      <c r="F687" s="5"/>
      <c r="G687" s="5"/>
    </row>
    <row r="688" spans="1:7" ht="12.75">
      <c r="A688" s="5"/>
      <c r="B688" s="5"/>
      <c r="C688" s="5"/>
      <c r="D688" s="5"/>
      <c r="E688" s="144"/>
      <c r="F688" s="5"/>
      <c r="G688" s="5"/>
    </row>
    <row r="689" spans="1:7" ht="12.75">
      <c r="A689" s="5"/>
      <c r="B689" s="5"/>
      <c r="C689" s="5"/>
      <c r="D689" s="5"/>
      <c r="E689" s="144"/>
      <c r="F689" s="5"/>
      <c r="G689" s="5"/>
    </row>
    <row r="690" spans="1:7" ht="12.75">
      <c r="A690" s="5"/>
      <c r="B690" s="5"/>
      <c r="C690" s="5"/>
      <c r="D690" s="5"/>
      <c r="E690" s="144"/>
      <c r="F690" s="5"/>
      <c r="G690" s="5"/>
    </row>
    <row r="691" spans="1:7" ht="12.75">
      <c r="A691" s="5"/>
      <c r="B691" s="5"/>
      <c r="C691" s="5"/>
      <c r="D691" s="5"/>
      <c r="E691" s="144"/>
      <c r="F691" s="5"/>
      <c r="G691" s="5"/>
    </row>
    <row r="692" spans="1:7" ht="12.75">
      <c r="A692" s="5"/>
      <c r="B692" s="5"/>
      <c r="C692" s="5"/>
      <c r="D692" s="5"/>
      <c r="E692" s="144"/>
      <c r="F692" s="5"/>
      <c r="G692" s="5"/>
    </row>
    <row r="693" spans="1:7" ht="12.75">
      <c r="A693" s="5"/>
      <c r="B693" s="5"/>
      <c r="C693" s="5"/>
      <c r="D693" s="5"/>
      <c r="E693" s="144"/>
      <c r="F693" s="5"/>
      <c r="G693" s="5"/>
    </row>
    <row r="694" spans="1:7" ht="12.75">
      <c r="A694" s="5"/>
      <c r="B694" s="5"/>
      <c r="C694" s="5"/>
      <c r="D694" s="5"/>
      <c r="E694" s="144"/>
      <c r="F694" s="5"/>
      <c r="G694" s="5"/>
    </row>
    <row r="695" spans="1:7" ht="12.75">
      <c r="A695" s="5"/>
      <c r="B695" s="5"/>
      <c r="C695" s="5"/>
      <c r="D695" s="5"/>
      <c r="E695" s="144"/>
      <c r="F695" s="5"/>
      <c r="G695" s="5"/>
    </row>
    <row r="696" spans="1:7" ht="12.75">
      <c r="A696" s="5"/>
      <c r="B696" s="5"/>
      <c r="C696" s="5"/>
      <c r="D696" s="5"/>
      <c r="E696" s="144"/>
      <c r="F696" s="5"/>
      <c r="G696" s="5"/>
    </row>
    <row r="697" spans="1:7" ht="12.75">
      <c r="A697" s="5"/>
      <c r="B697" s="5"/>
      <c r="C697" s="5"/>
      <c r="D697" s="5"/>
      <c r="E697" s="144"/>
      <c r="F697" s="5"/>
      <c r="G697" s="5"/>
    </row>
    <row r="698" spans="1:7" ht="12.75">
      <c r="A698" s="5"/>
      <c r="B698" s="5"/>
      <c r="C698" s="5"/>
      <c r="D698" s="5"/>
      <c r="E698" s="144"/>
      <c r="F698" s="5"/>
      <c r="G698" s="5"/>
    </row>
    <row r="699" spans="1:7" ht="12.75">
      <c r="A699" s="5"/>
      <c r="B699" s="5"/>
      <c r="C699" s="5"/>
      <c r="D699" s="5"/>
      <c r="E699" s="144"/>
      <c r="F699" s="5"/>
      <c r="G699" s="5"/>
    </row>
    <row r="700" spans="1:7" ht="12.75">
      <c r="A700" s="5"/>
      <c r="B700" s="5"/>
      <c r="C700" s="5"/>
      <c r="D700" s="5"/>
      <c r="E700" s="144"/>
      <c r="F700" s="5"/>
      <c r="G700" s="5"/>
    </row>
    <row r="701" spans="1:7" ht="12.75">
      <c r="A701" s="5"/>
      <c r="B701" s="5"/>
      <c r="C701" s="5"/>
      <c r="D701" s="5"/>
      <c r="E701" s="144"/>
      <c r="F701" s="5"/>
      <c r="G701" s="5"/>
    </row>
    <row r="702" spans="1:7" ht="12.75">
      <c r="A702" s="5"/>
      <c r="B702" s="5"/>
      <c r="C702" s="5"/>
      <c r="D702" s="5"/>
      <c r="E702" s="144"/>
      <c r="F702" s="5"/>
      <c r="G702" s="5"/>
    </row>
    <row r="703" spans="1:7" ht="12.75">
      <c r="A703" s="5"/>
      <c r="B703" s="5"/>
      <c r="C703" s="5"/>
      <c r="D703" s="5"/>
      <c r="E703" s="144"/>
      <c r="F703" s="5"/>
      <c r="G703" s="5"/>
    </row>
    <row r="704" spans="1:7" ht="12.75">
      <c r="A704" s="5"/>
      <c r="B704" s="5"/>
      <c r="C704" s="5"/>
      <c r="D704" s="5"/>
      <c r="E704" s="144"/>
      <c r="F704" s="5"/>
      <c r="G704" s="5"/>
    </row>
    <row r="705" spans="1:7" ht="12.75">
      <c r="A705" s="5"/>
      <c r="B705" s="5"/>
      <c r="C705" s="5"/>
      <c r="D705" s="5"/>
      <c r="E705" s="144"/>
      <c r="F705" s="5"/>
      <c r="G705" s="5"/>
    </row>
    <row r="706" spans="1:7" ht="12.75">
      <c r="A706" s="5"/>
      <c r="B706" s="5"/>
      <c r="C706" s="5"/>
      <c r="D706" s="5"/>
      <c r="E706" s="144"/>
      <c r="F706" s="5"/>
      <c r="G706" s="5"/>
    </row>
    <row r="707" spans="1:7" ht="12.75">
      <c r="A707" s="5"/>
      <c r="B707" s="5"/>
      <c r="C707" s="5"/>
      <c r="D707" s="5"/>
      <c r="E707" s="144"/>
      <c r="F707" s="5"/>
      <c r="G707" s="5"/>
    </row>
    <row r="708" spans="1:7" ht="12.75">
      <c r="A708" s="5"/>
      <c r="B708" s="5"/>
      <c r="C708" s="5"/>
      <c r="D708" s="5"/>
      <c r="E708" s="144"/>
      <c r="F708" s="5"/>
      <c r="G708" s="5"/>
    </row>
    <row r="709" spans="1:7" ht="12.75">
      <c r="A709" s="5"/>
      <c r="B709" s="5"/>
      <c r="C709" s="5"/>
      <c r="D709" s="5"/>
      <c r="E709" s="144"/>
      <c r="F709" s="5"/>
      <c r="G709" s="5"/>
    </row>
    <row r="710" spans="1:7" ht="12.75">
      <c r="A710" s="5"/>
      <c r="B710" s="5"/>
      <c r="C710" s="5"/>
      <c r="D710" s="5"/>
      <c r="E710" s="144"/>
      <c r="F710" s="5"/>
      <c r="G710" s="5"/>
    </row>
    <row r="711" spans="1:7" ht="12.75">
      <c r="A711" s="5"/>
      <c r="B711" s="5"/>
      <c r="C711" s="5"/>
      <c r="D711" s="5"/>
      <c r="E711" s="144"/>
      <c r="F711" s="5"/>
      <c r="G711" s="5"/>
    </row>
    <row r="712" spans="1:7" ht="12.75">
      <c r="A712" s="5"/>
      <c r="B712" s="5"/>
      <c r="C712" s="5"/>
      <c r="D712" s="5"/>
      <c r="E712" s="144"/>
      <c r="F712" s="5"/>
      <c r="G712" s="5"/>
    </row>
    <row r="713" spans="1:7" ht="12.75">
      <c r="A713" s="5"/>
      <c r="B713" s="5"/>
      <c r="C713" s="5"/>
      <c r="D713" s="5"/>
      <c r="E713" s="144"/>
      <c r="F713" s="5"/>
      <c r="G713" s="5"/>
    </row>
    <row r="714" spans="1:7" ht="12.75">
      <c r="A714" s="5"/>
      <c r="B714" s="5"/>
      <c r="C714" s="5"/>
      <c r="D714" s="5"/>
      <c r="E714" s="144"/>
      <c r="F714" s="5"/>
      <c r="G714" s="5"/>
    </row>
    <row r="715" spans="1:7" ht="12.75">
      <c r="A715" s="5"/>
      <c r="B715" s="5"/>
      <c r="C715" s="5"/>
      <c r="D715" s="5"/>
      <c r="E715" s="144"/>
      <c r="F715" s="5"/>
      <c r="G715" s="5"/>
    </row>
    <row r="716" spans="1:7" ht="12.75">
      <c r="A716" s="5"/>
      <c r="B716" s="5"/>
      <c r="C716" s="5"/>
      <c r="D716" s="5"/>
      <c r="E716" s="144"/>
      <c r="F716" s="5"/>
      <c r="G716" s="5"/>
    </row>
    <row r="717" spans="1:7" ht="12.75">
      <c r="A717" s="5"/>
      <c r="B717" s="5"/>
      <c r="C717" s="5"/>
      <c r="D717" s="5"/>
      <c r="E717" s="144"/>
      <c r="F717" s="5"/>
      <c r="G717" s="5"/>
    </row>
    <row r="718" spans="1:7" ht="12.75">
      <c r="A718" s="5"/>
      <c r="B718" s="5"/>
      <c r="C718" s="5"/>
      <c r="D718" s="5"/>
      <c r="E718" s="144"/>
      <c r="F718" s="5"/>
      <c r="G718" s="5"/>
    </row>
    <row r="719" spans="1:7" ht="12.75">
      <c r="A719" s="5"/>
      <c r="B719" s="5"/>
      <c r="C719" s="5"/>
      <c r="D719" s="5"/>
      <c r="E719" s="144"/>
      <c r="F719" s="5"/>
      <c r="G719" s="5"/>
    </row>
    <row r="720" spans="1:7" ht="12.75">
      <c r="A720" s="5"/>
      <c r="B720" s="5"/>
      <c r="C720" s="5"/>
      <c r="D720" s="5"/>
      <c r="E720" s="144"/>
      <c r="F720" s="5"/>
      <c r="G720" s="5"/>
    </row>
    <row r="721" spans="1:7" ht="12.75">
      <c r="A721" s="5"/>
      <c r="B721" s="5"/>
      <c r="C721" s="5"/>
      <c r="D721" s="5"/>
      <c r="E721" s="144"/>
      <c r="F721" s="5"/>
      <c r="G721" s="5"/>
    </row>
    <row r="722" spans="1:7" ht="12.75">
      <c r="A722" s="5"/>
      <c r="B722" s="5"/>
      <c r="C722" s="5"/>
      <c r="D722" s="5"/>
      <c r="E722" s="144"/>
      <c r="F722" s="5"/>
      <c r="G722" s="5"/>
    </row>
    <row r="723" spans="1:7" ht="12.75">
      <c r="A723" s="5"/>
      <c r="B723" s="5"/>
      <c r="C723" s="5"/>
      <c r="D723" s="5"/>
      <c r="E723" s="144"/>
      <c r="F723" s="5"/>
      <c r="G723" s="5"/>
    </row>
    <row r="724" spans="1:7" ht="12.75">
      <c r="A724" s="5"/>
      <c r="B724" s="5"/>
      <c r="C724" s="5"/>
      <c r="D724" s="5"/>
      <c r="E724" s="144"/>
      <c r="F724" s="5"/>
      <c r="G724" s="5"/>
    </row>
    <row r="725" spans="1:7" ht="12.75">
      <c r="A725" s="5"/>
      <c r="B725" s="5"/>
      <c r="C725" s="5"/>
      <c r="D725" s="5"/>
      <c r="E725" s="144"/>
      <c r="F725" s="5"/>
      <c r="G725" s="5"/>
    </row>
    <row r="726" spans="1:7" ht="12.75">
      <c r="A726" s="5"/>
      <c r="B726" s="5"/>
      <c r="C726" s="5"/>
      <c r="D726" s="5"/>
      <c r="E726" s="144"/>
      <c r="F726" s="5"/>
      <c r="G726" s="5"/>
    </row>
    <row r="727" spans="1:7" ht="12.75">
      <c r="A727" s="5"/>
      <c r="B727" s="5"/>
      <c r="C727" s="5"/>
      <c r="D727" s="5"/>
      <c r="E727" s="144"/>
      <c r="F727" s="5"/>
      <c r="G727" s="5"/>
    </row>
    <row r="728" spans="1:7" ht="12.75">
      <c r="A728" s="5"/>
      <c r="B728" s="5"/>
      <c r="C728" s="5"/>
      <c r="D728" s="5"/>
      <c r="E728" s="144"/>
      <c r="F728" s="5"/>
      <c r="G728" s="5"/>
    </row>
    <row r="729" spans="1:7" ht="12.75">
      <c r="A729" s="5"/>
      <c r="B729" s="5"/>
      <c r="C729" s="5"/>
      <c r="D729" s="5"/>
      <c r="E729" s="144"/>
      <c r="F729" s="5"/>
      <c r="G729" s="5"/>
    </row>
    <row r="730" spans="1:7" ht="12.75">
      <c r="A730" s="5"/>
      <c r="B730" s="5"/>
      <c r="C730" s="5"/>
      <c r="D730" s="5"/>
      <c r="E730" s="144"/>
      <c r="F730" s="5"/>
      <c r="G730" s="5"/>
    </row>
    <row r="731" spans="1:7" ht="12.75">
      <c r="A731" s="5"/>
      <c r="B731" s="5"/>
      <c r="C731" s="5"/>
      <c r="D731" s="5"/>
      <c r="E731" s="144"/>
      <c r="F731" s="5"/>
      <c r="G731" s="5"/>
    </row>
    <row r="732" spans="1:7" ht="12.75">
      <c r="A732" s="5"/>
      <c r="B732" s="5"/>
      <c r="C732" s="5"/>
      <c r="D732" s="5"/>
      <c r="E732" s="144"/>
      <c r="F732" s="5"/>
      <c r="G732" s="5"/>
    </row>
    <row r="733" spans="1:7" ht="12.75">
      <c r="A733" s="5"/>
      <c r="B733" s="5"/>
      <c r="C733" s="5"/>
      <c r="D733" s="5"/>
      <c r="E733" s="144"/>
      <c r="F733" s="5"/>
      <c r="G733" s="5"/>
    </row>
    <row r="734" spans="1:7" ht="12.75">
      <c r="A734" s="5"/>
      <c r="B734" s="5"/>
      <c r="C734" s="5"/>
      <c r="D734" s="5"/>
      <c r="E734" s="144"/>
      <c r="F734" s="5"/>
      <c r="G734" s="5"/>
    </row>
    <row r="735" spans="1:7" ht="12.75">
      <c r="A735" s="5"/>
      <c r="B735" s="5"/>
      <c r="C735" s="5"/>
      <c r="D735" s="5"/>
      <c r="E735" s="144"/>
      <c r="F735" s="5"/>
      <c r="G735" s="5"/>
    </row>
    <row r="736" spans="1:7" ht="12.75">
      <c r="A736" s="5"/>
      <c r="B736" s="5"/>
      <c r="C736" s="5"/>
      <c r="D736" s="5"/>
      <c r="E736" s="144"/>
      <c r="F736" s="5"/>
      <c r="G736" s="5"/>
    </row>
    <row r="737" spans="1:7" ht="12.75">
      <c r="A737" s="5"/>
      <c r="B737" s="5"/>
      <c r="C737" s="5"/>
      <c r="D737" s="5"/>
      <c r="E737" s="144"/>
      <c r="F737" s="5"/>
      <c r="G737" s="5"/>
    </row>
    <row r="738" spans="1:7" ht="12.75">
      <c r="A738" s="5"/>
      <c r="B738" s="5"/>
      <c r="C738" s="5"/>
      <c r="D738" s="5"/>
      <c r="E738" s="144"/>
      <c r="F738" s="5"/>
      <c r="G738" s="5"/>
    </row>
    <row r="739" spans="1:7" ht="12.75">
      <c r="A739" s="5"/>
      <c r="B739" s="5"/>
      <c r="C739" s="5"/>
      <c r="D739" s="5"/>
      <c r="E739" s="144"/>
      <c r="F739" s="5"/>
      <c r="G739" s="5"/>
    </row>
    <row r="740" spans="1:7" ht="12.75">
      <c r="A740" s="5"/>
      <c r="B740" s="5"/>
      <c r="C740" s="5"/>
      <c r="D740" s="5"/>
      <c r="E740" s="144"/>
      <c r="F740" s="5"/>
      <c r="G740" s="5"/>
    </row>
    <row r="741" spans="1:7" ht="12.75">
      <c r="A741" s="5"/>
      <c r="B741" s="5"/>
      <c r="C741" s="5"/>
      <c r="D741" s="5"/>
      <c r="E741" s="144"/>
      <c r="F741" s="5"/>
      <c r="G741" s="5"/>
    </row>
    <row r="742" spans="1:7" ht="12.75">
      <c r="A742" s="5"/>
      <c r="B742" s="5"/>
      <c r="C742" s="5"/>
      <c r="D742" s="5"/>
      <c r="E742" s="144"/>
      <c r="F742" s="5"/>
      <c r="G742" s="5"/>
    </row>
    <row r="743" spans="1:7" ht="12.75">
      <c r="A743" s="5"/>
      <c r="B743" s="5"/>
      <c r="C743" s="5"/>
      <c r="D743" s="5"/>
      <c r="E743" s="144"/>
      <c r="F743" s="5"/>
      <c r="G743" s="5"/>
    </row>
    <row r="744" spans="1:7" ht="12.75">
      <c r="A744" s="5"/>
      <c r="B744" s="5"/>
      <c r="C744" s="5"/>
      <c r="D744" s="5"/>
      <c r="E744" s="144"/>
      <c r="F744" s="5"/>
      <c r="G744" s="5"/>
    </row>
    <row r="745" spans="1:7" ht="12.75">
      <c r="A745" s="5"/>
      <c r="B745" s="5"/>
      <c r="C745" s="5"/>
      <c r="D745" s="5"/>
      <c r="E745" s="144"/>
      <c r="F745" s="5"/>
      <c r="G745" s="5"/>
    </row>
    <row r="746" spans="1:7" ht="12.75">
      <c r="A746" s="5"/>
      <c r="B746" s="5"/>
      <c r="C746" s="5"/>
      <c r="D746" s="5"/>
      <c r="E746" s="144"/>
      <c r="F746" s="5"/>
      <c r="G746" s="5"/>
    </row>
    <row r="747" spans="1:7" ht="12.75">
      <c r="A747" s="5"/>
      <c r="B747" s="5"/>
      <c r="C747" s="5"/>
      <c r="D747" s="5"/>
      <c r="E747" s="144"/>
      <c r="F747" s="5"/>
      <c r="G747" s="5"/>
    </row>
    <row r="748" spans="1:7" ht="12.75">
      <c r="A748" s="5"/>
      <c r="B748" s="5"/>
      <c r="C748" s="5"/>
      <c r="D748" s="5"/>
      <c r="E748" s="144"/>
      <c r="F748" s="5"/>
      <c r="G748" s="5"/>
    </row>
    <row r="749" spans="1:7" ht="12.75">
      <c r="A749" s="5"/>
      <c r="B749" s="5"/>
      <c r="C749" s="5"/>
      <c r="D749" s="5"/>
      <c r="E749" s="144"/>
      <c r="F749" s="5"/>
      <c r="G749" s="5"/>
    </row>
    <row r="750" spans="1:7" ht="12.75">
      <c r="A750" s="5"/>
      <c r="B750" s="5"/>
      <c r="C750" s="5"/>
      <c r="D750" s="5"/>
      <c r="E750" s="144"/>
      <c r="F750" s="5"/>
      <c r="G750" s="5"/>
    </row>
    <row r="751" spans="1:7" ht="12.75">
      <c r="A751" s="5"/>
      <c r="B751" s="5"/>
      <c r="C751" s="5"/>
      <c r="D751" s="5"/>
      <c r="E751" s="144"/>
      <c r="F751" s="5"/>
      <c r="G751" s="5"/>
    </row>
    <row r="752" spans="1:7" ht="12.75">
      <c r="A752" s="5"/>
      <c r="B752" s="5"/>
      <c r="C752" s="5"/>
      <c r="D752" s="5"/>
      <c r="E752" s="144"/>
      <c r="F752" s="5"/>
      <c r="G752" s="5"/>
    </row>
    <row r="753" spans="1:7" ht="12.75">
      <c r="A753" s="5"/>
      <c r="B753" s="5"/>
      <c r="C753" s="5"/>
      <c r="D753" s="5"/>
      <c r="E753" s="144"/>
      <c r="F753" s="5"/>
      <c r="G753" s="5"/>
    </row>
    <row r="754" spans="1:7" ht="12.75">
      <c r="A754" s="5"/>
      <c r="B754" s="5"/>
      <c r="C754" s="5"/>
      <c r="D754" s="5"/>
      <c r="E754" s="144"/>
      <c r="F754" s="5"/>
      <c r="G754" s="5"/>
    </row>
    <row r="755" spans="1:7" ht="12.75">
      <c r="A755" s="5"/>
      <c r="B755" s="5"/>
      <c r="C755" s="5"/>
      <c r="D755" s="5"/>
      <c r="E755" s="144"/>
      <c r="F755" s="5"/>
      <c r="G755" s="5"/>
    </row>
    <row r="756" spans="1:7" ht="12.75">
      <c r="A756" s="5"/>
      <c r="B756" s="5"/>
      <c r="C756" s="5"/>
      <c r="D756" s="5"/>
      <c r="E756" s="144"/>
      <c r="F756" s="5"/>
      <c r="G756" s="5"/>
    </row>
    <row r="757" spans="1:7" ht="12.75">
      <c r="A757" s="5"/>
      <c r="B757" s="5"/>
      <c r="C757" s="5"/>
      <c r="D757" s="5"/>
      <c r="E757" s="144"/>
      <c r="F757" s="5"/>
      <c r="G757" s="5"/>
    </row>
    <row r="758" spans="1:7" ht="12.75">
      <c r="A758" s="5"/>
      <c r="B758" s="5"/>
      <c r="C758" s="5"/>
      <c r="D758" s="5"/>
      <c r="E758" s="144"/>
      <c r="F758" s="5"/>
      <c r="G758" s="5"/>
    </row>
    <row r="759" spans="1:7" ht="12.75">
      <c r="A759" s="5"/>
      <c r="B759" s="5"/>
      <c r="C759" s="5"/>
      <c r="D759" s="5"/>
      <c r="E759" s="144"/>
      <c r="F759" s="5"/>
      <c r="G759" s="5"/>
    </row>
    <row r="760" spans="1:7" ht="12.75">
      <c r="A760" s="5"/>
      <c r="B760" s="5"/>
      <c r="C760" s="5"/>
      <c r="D760" s="5"/>
      <c r="E760" s="144"/>
      <c r="F760" s="5"/>
      <c r="G760" s="5"/>
    </row>
    <row r="761" spans="1:7" ht="12.75">
      <c r="A761" s="5"/>
      <c r="B761" s="5"/>
      <c r="C761" s="5"/>
      <c r="D761" s="5"/>
      <c r="E761" s="144"/>
      <c r="F761" s="5"/>
      <c r="G761" s="5"/>
    </row>
    <row r="762" spans="1:7" ht="12.75">
      <c r="A762" s="5"/>
      <c r="B762" s="5"/>
      <c r="C762" s="5"/>
      <c r="D762" s="5"/>
      <c r="E762" s="144"/>
      <c r="F762" s="5"/>
      <c r="G762" s="5"/>
    </row>
    <row r="763" spans="1:7" ht="12.75">
      <c r="A763" s="5"/>
      <c r="B763" s="5"/>
      <c r="C763" s="5"/>
      <c r="D763" s="5"/>
      <c r="E763" s="144"/>
      <c r="F763" s="5"/>
      <c r="G763" s="5"/>
    </row>
    <row r="764" spans="1:7" ht="12.75">
      <c r="A764" s="5"/>
      <c r="B764" s="5"/>
      <c r="C764" s="5"/>
      <c r="D764" s="5"/>
      <c r="E764" s="144"/>
      <c r="F764" s="5"/>
      <c r="G764" s="5"/>
    </row>
    <row r="765" spans="1:7" ht="12.75">
      <c r="A765" s="5"/>
      <c r="B765" s="5"/>
      <c r="C765" s="5"/>
      <c r="D765" s="5"/>
      <c r="E765" s="144"/>
      <c r="F765" s="5"/>
      <c r="G765" s="5"/>
    </row>
    <row r="766" spans="1:7" ht="12.75">
      <c r="A766" s="5"/>
      <c r="B766" s="5"/>
      <c r="C766" s="5"/>
      <c r="D766" s="5"/>
      <c r="E766" s="144"/>
      <c r="F766" s="5"/>
      <c r="G766" s="5"/>
    </row>
    <row r="767" spans="1:7" ht="12.75">
      <c r="A767" s="5"/>
      <c r="B767" s="5"/>
      <c r="C767" s="5"/>
      <c r="D767" s="5"/>
      <c r="E767" s="144"/>
      <c r="F767" s="5"/>
      <c r="G767" s="5"/>
    </row>
    <row r="768" spans="1:7" ht="12.75">
      <c r="A768" s="5"/>
      <c r="B768" s="5"/>
      <c r="C768" s="5"/>
      <c r="D768" s="5"/>
      <c r="E768" s="144"/>
      <c r="F768" s="5"/>
      <c r="G768" s="5"/>
    </row>
    <row r="769" spans="1:7" ht="12.75">
      <c r="A769" s="5"/>
      <c r="B769" s="5"/>
      <c r="C769" s="5"/>
      <c r="D769" s="5"/>
      <c r="E769" s="144"/>
      <c r="F769" s="5"/>
      <c r="G769" s="5"/>
    </row>
    <row r="770" spans="1:7" ht="12.75">
      <c r="A770" s="5"/>
      <c r="B770" s="5"/>
      <c r="C770" s="5"/>
      <c r="D770" s="5"/>
      <c r="E770" s="144"/>
      <c r="F770" s="5"/>
      <c r="G770" s="5"/>
    </row>
    <row r="771" spans="1:7" ht="12.75">
      <c r="A771" s="5"/>
      <c r="B771" s="5"/>
      <c r="C771" s="5"/>
      <c r="D771" s="5"/>
      <c r="E771" s="144"/>
      <c r="F771" s="5"/>
      <c r="G771" s="5"/>
    </row>
    <row r="772" spans="1:7" ht="12.75">
      <c r="A772" s="5"/>
      <c r="B772" s="5"/>
      <c r="C772" s="5"/>
      <c r="D772" s="5"/>
      <c r="E772" s="144"/>
      <c r="F772" s="5"/>
      <c r="G772" s="5"/>
    </row>
    <row r="773" spans="1:7" ht="12.75">
      <c r="A773" s="5"/>
      <c r="B773" s="5"/>
      <c r="C773" s="5"/>
      <c r="D773" s="5"/>
      <c r="E773" s="144"/>
      <c r="F773" s="5"/>
      <c r="G773" s="5"/>
    </row>
    <row r="774" spans="1:7" ht="12.75">
      <c r="A774" s="5"/>
      <c r="B774" s="5"/>
      <c r="C774" s="5"/>
      <c r="D774" s="5"/>
      <c r="E774" s="144"/>
      <c r="F774" s="5"/>
      <c r="G774" s="5"/>
    </row>
    <row r="775" spans="1:7" ht="12.75">
      <c r="A775" s="5"/>
      <c r="B775" s="5"/>
      <c r="C775" s="5"/>
      <c r="D775" s="5"/>
      <c r="E775" s="144"/>
      <c r="F775" s="5"/>
      <c r="G775" s="5"/>
    </row>
    <row r="776" spans="1:7" ht="12.75">
      <c r="A776" s="5"/>
      <c r="B776" s="5"/>
      <c r="C776" s="5"/>
      <c r="D776" s="5"/>
      <c r="E776" s="144"/>
      <c r="F776" s="5"/>
      <c r="G776" s="5"/>
    </row>
    <row r="777" spans="1:7" ht="12.75">
      <c r="A777" s="5"/>
      <c r="B777" s="5"/>
      <c r="C777" s="5"/>
      <c r="D777" s="5"/>
      <c r="E777" s="144"/>
      <c r="F777" s="5"/>
      <c r="G777" s="5"/>
    </row>
    <row r="778" spans="1:7" ht="12.75">
      <c r="A778" s="5"/>
      <c r="B778" s="5"/>
      <c r="C778" s="5"/>
      <c r="D778" s="5"/>
      <c r="E778" s="144"/>
      <c r="F778" s="5"/>
      <c r="G778" s="5"/>
    </row>
    <row r="779" spans="1:7" ht="12.75">
      <c r="A779" s="5"/>
      <c r="B779" s="5"/>
      <c r="C779" s="5"/>
      <c r="D779" s="5"/>
      <c r="E779" s="144"/>
      <c r="F779" s="5"/>
      <c r="G779" s="5"/>
    </row>
    <row r="780" spans="1:7" ht="12.75">
      <c r="A780" s="5"/>
      <c r="B780" s="5"/>
      <c r="C780" s="5"/>
      <c r="D780" s="5"/>
      <c r="E780" s="144"/>
      <c r="F780" s="5"/>
      <c r="G780" s="5"/>
    </row>
    <row r="781" spans="1:7" ht="12.75">
      <c r="A781" s="5"/>
      <c r="B781" s="5"/>
      <c r="C781" s="5"/>
      <c r="D781" s="5"/>
      <c r="E781" s="144"/>
      <c r="F781" s="5"/>
      <c r="G781" s="5"/>
    </row>
    <row r="782" spans="1:7" ht="12.75">
      <c r="A782" s="5"/>
      <c r="B782" s="5"/>
      <c r="C782" s="5"/>
      <c r="D782" s="5"/>
      <c r="E782" s="144"/>
      <c r="F782" s="5"/>
      <c r="G782" s="5"/>
    </row>
    <row r="783" spans="1:7" ht="12.75">
      <c r="A783" s="5"/>
      <c r="B783" s="5"/>
      <c r="C783" s="5"/>
      <c r="D783" s="5"/>
      <c r="E783" s="144"/>
      <c r="F783" s="5"/>
      <c r="G783" s="5"/>
    </row>
    <row r="784" spans="1:7" ht="12.75">
      <c r="A784" s="5"/>
      <c r="B784" s="5"/>
      <c r="C784" s="5"/>
      <c r="D784" s="5"/>
      <c r="E784" s="144"/>
      <c r="F784" s="5"/>
      <c r="G784" s="5"/>
    </row>
    <row r="785" spans="1:7" ht="12.75">
      <c r="A785" s="5"/>
      <c r="B785" s="5"/>
      <c r="C785" s="5"/>
      <c r="D785" s="5"/>
      <c r="E785" s="144"/>
      <c r="F785" s="5"/>
      <c r="G785" s="5"/>
    </row>
    <row r="786" spans="1:7" ht="12.75">
      <c r="A786" s="5"/>
      <c r="B786" s="5"/>
      <c r="C786" s="5"/>
      <c r="D786" s="5"/>
      <c r="E786" s="144"/>
      <c r="F786" s="5"/>
      <c r="G786" s="5"/>
    </row>
    <row r="787" spans="1:7" ht="12.75">
      <c r="A787" s="5"/>
      <c r="B787" s="5"/>
      <c r="C787" s="5"/>
      <c r="D787" s="5"/>
      <c r="E787" s="144"/>
      <c r="F787" s="5"/>
      <c r="G787" s="5"/>
    </row>
    <row r="788" spans="1:7" ht="12.75">
      <c r="A788" s="5"/>
      <c r="B788" s="5"/>
      <c r="C788" s="5"/>
      <c r="D788" s="5"/>
      <c r="E788" s="144"/>
      <c r="F788" s="5"/>
      <c r="G788" s="5"/>
    </row>
    <row r="789" spans="1:7" ht="12.75">
      <c r="A789" s="5"/>
      <c r="B789" s="5"/>
      <c r="C789" s="5"/>
      <c r="D789" s="5"/>
      <c r="E789" s="144"/>
      <c r="F789" s="5"/>
      <c r="G789" s="5"/>
    </row>
    <row r="790" spans="1:7" ht="12.75">
      <c r="A790" s="5"/>
      <c r="B790" s="5"/>
      <c r="C790" s="5"/>
      <c r="D790" s="5"/>
      <c r="E790" s="144"/>
      <c r="F790" s="5"/>
      <c r="G790" s="5"/>
    </row>
    <row r="791" spans="1:7" ht="12.75">
      <c r="A791" s="5"/>
      <c r="B791" s="5"/>
      <c r="C791" s="5"/>
      <c r="D791" s="5"/>
      <c r="E791" s="144"/>
      <c r="F791" s="5"/>
      <c r="G791" s="5"/>
    </row>
    <row r="792" spans="1:7" ht="12.75">
      <c r="A792" s="5"/>
      <c r="B792" s="5"/>
      <c r="C792" s="5"/>
      <c r="D792" s="5"/>
      <c r="E792" s="144"/>
      <c r="F792" s="5"/>
      <c r="G792" s="5"/>
    </row>
    <row r="793" spans="1:7" ht="12.75">
      <c r="A793" s="5"/>
      <c r="B793" s="5"/>
      <c r="C793" s="5"/>
      <c r="D793" s="5"/>
      <c r="E793" s="144"/>
      <c r="F793" s="5"/>
      <c r="G793" s="5"/>
    </row>
    <row r="794" spans="1:7" ht="12.75">
      <c r="A794" s="5"/>
      <c r="B794" s="5"/>
      <c r="C794" s="5"/>
      <c r="D794" s="5"/>
      <c r="E794" s="144"/>
      <c r="F794" s="5"/>
      <c r="G794" s="5"/>
    </row>
    <row r="795" spans="1:7" ht="12.75">
      <c r="A795" s="5"/>
      <c r="B795" s="5"/>
      <c r="C795" s="5"/>
      <c r="D795" s="5"/>
      <c r="E795" s="144"/>
      <c r="F795" s="5"/>
      <c r="G795" s="5"/>
    </row>
    <row r="796" spans="1:7" ht="12.75">
      <c r="A796" s="5"/>
      <c r="B796" s="5"/>
      <c r="C796" s="5"/>
      <c r="D796" s="5"/>
      <c r="E796" s="144"/>
      <c r="F796" s="5"/>
      <c r="G796" s="5"/>
    </row>
    <row r="797" spans="1:7" ht="12.75">
      <c r="A797" s="5"/>
      <c r="B797" s="5"/>
      <c r="C797" s="5"/>
      <c r="D797" s="5"/>
      <c r="E797" s="144"/>
      <c r="F797" s="5"/>
      <c r="G797" s="5"/>
    </row>
    <row r="798" spans="1:7" ht="12.75">
      <c r="A798" s="5"/>
      <c r="B798" s="5"/>
      <c r="C798" s="5"/>
      <c r="D798" s="5"/>
      <c r="E798" s="144"/>
      <c r="F798" s="5"/>
      <c r="G798" s="5"/>
    </row>
    <row r="799" spans="1:7" ht="12.75">
      <c r="A799" s="5"/>
      <c r="B799" s="5"/>
      <c r="C799" s="5"/>
      <c r="D799" s="5"/>
      <c r="E799" s="144"/>
      <c r="F799" s="5"/>
      <c r="G799" s="5"/>
    </row>
    <row r="800" spans="1:7" ht="12.75">
      <c r="A800" s="5"/>
      <c r="B800" s="5"/>
      <c r="C800" s="5"/>
      <c r="D800" s="5"/>
      <c r="E800" s="144"/>
      <c r="F800" s="5"/>
      <c r="G800" s="5"/>
    </row>
    <row r="801" spans="1:7" ht="12.75">
      <c r="A801" s="5"/>
      <c r="B801" s="5"/>
      <c r="C801" s="5"/>
      <c r="D801" s="5"/>
      <c r="E801" s="144"/>
      <c r="F801" s="5"/>
      <c r="G801" s="5"/>
    </row>
    <row r="802" spans="1:7" ht="12.75">
      <c r="A802" s="5"/>
      <c r="B802" s="5"/>
      <c r="C802" s="5"/>
      <c r="D802" s="5"/>
      <c r="E802" s="144"/>
      <c r="F802" s="5"/>
      <c r="G802" s="5"/>
    </row>
    <row r="803" spans="1:7" ht="12.75">
      <c r="A803" s="5"/>
      <c r="B803" s="5"/>
      <c r="C803" s="5"/>
      <c r="D803" s="5"/>
      <c r="E803" s="144"/>
      <c r="F803" s="5"/>
      <c r="G803" s="5"/>
    </row>
    <row r="804" spans="1:7" ht="12.75">
      <c r="A804" s="5"/>
      <c r="B804" s="5"/>
      <c r="C804" s="5"/>
      <c r="D804" s="5"/>
      <c r="E804" s="144"/>
      <c r="F804" s="5"/>
      <c r="G804" s="5"/>
    </row>
    <row r="805" spans="1:7" ht="12.75">
      <c r="A805" s="5"/>
      <c r="B805" s="5"/>
      <c r="C805" s="5"/>
      <c r="D805" s="5"/>
      <c r="E805" s="144"/>
      <c r="F805" s="5"/>
      <c r="G805" s="5"/>
    </row>
    <row r="806" spans="1:7" ht="12.75">
      <c r="A806" s="5"/>
      <c r="B806" s="5"/>
      <c r="C806" s="5"/>
      <c r="D806" s="5"/>
      <c r="E806" s="144"/>
      <c r="F806" s="5"/>
      <c r="G806" s="5"/>
    </row>
    <row r="807" spans="1:7" ht="12.75">
      <c r="A807" s="5"/>
      <c r="B807" s="5"/>
      <c r="C807" s="5"/>
      <c r="D807" s="5"/>
      <c r="E807" s="144"/>
      <c r="F807" s="5"/>
      <c r="G807" s="5"/>
    </row>
    <row r="808" spans="1:7" ht="12.75">
      <c r="A808" s="5"/>
      <c r="B808" s="5"/>
      <c r="C808" s="5"/>
      <c r="D808" s="5"/>
      <c r="E808" s="144"/>
      <c r="F808" s="5"/>
      <c r="G808" s="5"/>
    </row>
    <row r="809" spans="1:7" ht="12.75">
      <c r="A809" s="5"/>
      <c r="B809" s="5"/>
      <c r="C809" s="5"/>
      <c r="D809" s="5"/>
      <c r="E809" s="144"/>
      <c r="F809" s="5"/>
      <c r="G809" s="5"/>
    </row>
    <row r="810" spans="1:7" ht="12.75">
      <c r="A810" s="5"/>
      <c r="B810" s="5"/>
      <c r="C810" s="5"/>
      <c r="D810" s="5"/>
      <c r="E810" s="144"/>
      <c r="F810" s="5"/>
      <c r="G810" s="5"/>
    </row>
    <row r="811" spans="1:7" ht="12.75">
      <c r="A811" s="5"/>
      <c r="B811" s="5"/>
      <c r="C811" s="5"/>
      <c r="D811" s="5"/>
      <c r="E811" s="144"/>
      <c r="F811" s="5"/>
      <c r="G811" s="5"/>
    </row>
    <row r="812" spans="1:7" ht="12.75">
      <c r="A812" s="5"/>
      <c r="B812" s="5"/>
      <c r="C812" s="5"/>
      <c r="D812" s="5"/>
      <c r="E812" s="144"/>
      <c r="F812" s="5"/>
      <c r="G812" s="5"/>
    </row>
    <row r="813" spans="1:7" ht="12.75">
      <c r="A813" s="5"/>
      <c r="B813" s="5"/>
      <c r="C813" s="5"/>
      <c r="D813" s="5"/>
      <c r="E813" s="144"/>
      <c r="F813" s="5"/>
      <c r="G813" s="5"/>
    </row>
    <row r="814" spans="1:7" ht="12.75">
      <c r="A814" s="5"/>
      <c r="B814" s="5"/>
      <c r="C814" s="5"/>
      <c r="D814" s="5"/>
      <c r="E814" s="144"/>
      <c r="F814" s="5"/>
      <c r="G814" s="5"/>
    </row>
    <row r="815" spans="1:7" ht="12.75">
      <c r="A815" s="5"/>
      <c r="B815" s="5"/>
      <c r="C815" s="5"/>
      <c r="D815" s="5"/>
      <c r="E815" s="144"/>
      <c r="F815" s="5"/>
      <c r="G815" s="5"/>
    </row>
    <row r="816" spans="1:7" ht="12.75">
      <c r="A816" s="5"/>
      <c r="B816" s="5"/>
      <c r="C816" s="5"/>
      <c r="D816" s="5"/>
      <c r="E816" s="144"/>
      <c r="F816" s="5"/>
      <c r="G816" s="5"/>
    </row>
    <row r="817" spans="1:7" ht="12.75">
      <c r="A817" s="5"/>
      <c r="B817" s="5"/>
      <c r="C817" s="5"/>
      <c r="D817" s="5"/>
      <c r="E817" s="144"/>
      <c r="F817" s="5"/>
      <c r="G817" s="5"/>
    </row>
    <row r="818" spans="1:7" ht="12.75">
      <c r="A818" s="5"/>
      <c r="B818" s="5"/>
      <c r="C818" s="5"/>
      <c r="D818" s="5"/>
      <c r="E818" s="144"/>
      <c r="F818" s="5"/>
      <c r="G818" s="5"/>
    </row>
    <row r="819" spans="1:7" ht="12.75">
      <c r="A819" s="5"/>
      <c r="B819" s="5"/>
      <c r="C819" s="5"/>
      <c r="D819" s="5"/>
      <c r="E819" s="144"/>
      <c r="F819" s="5"/>
      <c r="G819" s="5"/>
    </row>
    <row r="820" spans="1:7" ht="12.75">
      <c r="A820" s="5"/>
      <c r="B820" s="5"/>
      <c r="C820" s="5"/>
      <c r="D820" s="5"/>
      <c r="E820" s="144"/>
      <c r="F820" s="5"/>
      <c r="G820" s="5"/>
    </row>
    <row r="821" spans="1:7" ht="12.75">
      <c r="A821" s="5"/>
      <c r="B821" s="5"/>
      <c r="C821" s="5"/>
      <c r="D821" s="5"/>
      <c r="E821" s="144"/>
      <c r="F821" s="5"/>
      <c r="G821" s="5"/>
    </row>
    <row r="822" spans="1:7" ht="12.75">
      <c r="A822" s="5"/>
      <c r="B822" s="5"/>
      <c r="C822" s="5"/>
      <c r="D822" s="5"/>
      <c r="E822" s="144"/>
      <c r="F822" s="5"/>
      <c r="G822" s="5"/>
    </row>
    <row r="823" spans="1:7" ht="12.75">
      <c r="A823" s="5"/>
      <c r="B823" s="5"/>
      <c r="C823" s="5"/>
      <c r="D823" s="5"/>
      <c r="E823" s="144"/>
      <c r="F823" s="5"/>
      <c r="G823" s="5"/>
    </row>
    <row r="824" spans="1:7" ht="12.75">
      <c r="A824" s="5"/>
      <c r="B824" s="5"/>
      <c r="C824" s="5"/>
      <c r="D824" s="5"/>
      <c r="E824" s="144"/>
      <c r="F824" s="5"/>
      <c r="G824" s="5"/>
    </row>
    <row r="825" spans="1:7" ht="12.75">
      <c r="A825" s="5"/>
      <c r="B825" s="5"/>
      <c r="C825" s="5"/>
      <c r="D825" s="5"/>
      <c r="E825" s="144"/>
      <c r="F825" s="5"/>
      <c r="G825" s="5"/>
    </row>
    <row r="826" spans="1:7" ht="12.75">
      <c r="A826" s="5"/>
      <c r="B826" s="5"/>
      <c r="C826" s="5"/>
      <c r="D826" s="5"/>
      <c r="E826" s="144"/>
      <c r="F826" s="5"/>
      <c r="G826" s="5"/>
    </row>
    <row r="827" spans="1:7" ht="12.75">
      <c r="A827" s="5"/>
      <c r="B827" s="5"/>
      <c r="C827" s="5"/>
      <c r="D827" s="5"/>
      <c r="E827" s="144"/>
      <c r="F827" s="5"/>
      <c r="G827" s="5"/>
    </row>
    <row r="828" spans="1:7" ht="12.75">
      <c r="A828" s="5"/>
      <c r="B828" s="5"/>
      <c r="C828" s="5"/>
      <c r="D828" s="5"/>
      <c r="E828" s="144"/>
      <c r="F828" s="5"/>
      <c r="G828" s="5"/>
    </row>
    <row r="829" spans="1:7" ht="12.75">
      <c r="A829" s="5"/>
      <c r="B829" s="5"/>
      <c r="C829" s="5"/>
      <c r="D829" s="5"/>
      <c r="E829" s="144"/>
      <c r="F829" s="5"/>
      <c r="G829" s="5"/>
    </row>
    <row r="830" spans="1:7" ht="12.75">
      <c r="A830" s="5"/>
      <c r="B830" s="5"/>
      <c r="C830" s="5"/>
      <c r="D830" s="5"/>
      <c r="E830" s="144"/>
      <c r="F830" s="5"/>
      <c r="G830" s="5"/>
    </row>
    <row r="831" spans="1:7" ht="12.75">
      <c r="A831" s="5"/>
      <c r="B831" s="5"/>
      <c r="C831" s="5"/>
      <c r="D831" s="5"/>
      <c r="E831" s="144"/>
      <c r="F831" s="5"/>
      <c r="G831" s="5"/>
    </row>
    <row r="832" spans="1:7" ht="12.75">
      <c r="A832" s="5"/>
      <c r="B832" s="5"/>
      <c r="C832" s="5"/>
      <c r="D832" s="5"/>
      <c r="E832" s="144"/>
      <c r="F832" s="5"/>
      <c r="G832" s="5"/>
    </row>
    <row r="833" spans="1:7" ht="12.75">
      <c r="A833" s="5"/>
      <c r="B833" s="5"/>
      <c r="C833" s="5"/>
      <c r="D833" s="5"/>
      <c r="E833" s="144"/>
      <c r="F833" s="5"/>
      <c r="G833" s="5"/>
    </row>
    <row r="834" spans="1:7" ht="12.75">
      <c r="A834" s="5"/>
      <c r="B834" s="5"/>
      <c r="C834" s="5"/>
      <c r="D834" s="5"/>
      <c r="E834" s="144"/>
      <c r="F834" s="5"/>
      <c r="G834" s="5"/>
    </row>
    <row r="835" spans="1:7" ht="12.75">
      <c r="A835" s="5"/>
      <c r="B835" s="5"/>
      <c r="C835" s="5"/>
      <c r="D835" s="5"/>
      <c r="E835" s="144"/>
      <c r="F835" s="5"/>
      <c r="G835" s="5"/>
    </row>
    <row r="836" spans="1:7" ht="12.75">
      <c r="A836" s="5"/>
      <c r="B836" s="5"/>
      <c r="C836" s="5"/>
      <c r="D836" s="5"/>
      <c r="E836" s="144"/>
      <c r="F836" s="5"/>
      <c r="G836" s="5"/>
    </row>
    <row r="837" spans="1:7" ht="12.75">
      <c r="A837" s="5"/>
      <c r="B837" s="5"/>
      <c r="C837" s="5"/>
      <c r="D837" s="5"/>
      <c r="E837" s="144"/>
      <c r="F837" s="5"/>
      <c r="G837" s="5"/>
    </row>
    <row r="838" spans="1:7" ht="12.75">
      <c r="A838" s="5"/>
      <c r="B838" s="5"/>
      <c r="C838" s="5"/>
      <c r="D838" s="5"/>
      <c r="E838" s="144"/>
      <c r="F838" s="5"/>
      <c r="G838" s="5"/>
    </row>
    <row r="839" spans="1:7" ht="12.75">
      <c r="A839" s="5"/>
      <c r="B839" s="5"/>
      <c r="C839" s="5"/>
      <c r="D839" s="5"/>
      <c r="E839" s="144"/>
      <c r="F839" s="5"/>
      <c r="G839" s="5"/>
    </row>
    <row r="840" spans="1:7" ht="12.75">
      <c r="A840" s="5"/>
      <c r="B840" s="5"/>
      <c r="C840" s="5"/>
      <c r="D840" s="5"/>
      <c r="E840" s="144"/>
      <c r="F840" s="5"/>
      <c r="G840" s="5"/>
    </row>
    <row r="841" spans="1:7" ht="12.75">
      <c r="A841" s="5"/>
      <c r="B841" s="5"/>
      <c r="C841" s="5"/>
      <c r="D841" s="5"/>
      <c r="E841" s="144"/>
      <c r="F841" s="5"/>
      <c r="G841" s="5"/>
    </row>
    <row r="842" spans="1:7" ht="12.75">
      <c r="A842" s="5"/>
      <c r="B842" s="5"/>
      <c r="C842" s="5"/>
      <c r="D842" s="5"/>
      <c r="E842" s="144"/>
      <c r="F842" s="5"/>
      <c r="G842" s="5"/>
    </row>
    <row r="843" spans="1:7" ht="12.75">
      <c r="A843" s="5"/>
      <c r="B843" s="5"/>
      <c r="C843" s="5"/>
      <c r="D843" s="5"/>
      <c r="E843" s="144"/>
      <c r="F843" s="5"/>
      <c r="G843" s="5"/>
    </row>
    <row r="844" spans="1:7" ht="12.75">
      <c r="A844" s="5"/>
      <c r="B844" s="5"/>
      <c r="C844" s="5"/>
      <c r="D844" s="5"/>
      <c r="E844" s="144"/>
      <c r="F844" s="5"/>
      <c r="G844" s="5"/>
    </row>
    <row r="845" spans="1:7" ht="12.75">
      <c r="A845" s="5"/>
      <c r="B845" s="5"/>
      <c r="C845" s="5"/>
      <c r="D845" s="5"/>
      <c r="E845" s="144"/>
      <c r="F845" s="5"/>
      <c r="G845" s="5"/>
    </row>
    <row r="846" spans="1:7" ht="12.75">
      <c r="A846" s="5"/>
      <c r="B846" s="5"/>
      <c r="C846" s="5"/>
      <c r="D846" s="5"/>
      <c r="E846" s="144"/>
      <c r="F846" s="5"/>
      <c r="G846" s="5"/>
    </row>
    <row r="847" spans="1:7" ht="12.75">
      <c r="A847" s="5"/>
      <c r="B847" s="5"/>
      <c r="C847" s="5"/>
      <c r="D847" s="5"/>
      <c r="E847" s="144"/>
      <c r="F847" s="5"/>
      <c r="G847" s="5"/>
    </row>
    <row r="848" spans="1:7" ht="12.75">
      <c r="A848" s="5"/>
      <c r="B848" s="5"/>
      <c r="C848" s="5"/>
      <c r="D848" s="5"/>
      <c r="E848" s="144"/>
      <c r="F848" s="5"/>
      <c r="G848" s="5"/>
    </row>
    <row r="849" spans="1:7" ht="12.75">
      <c r="A849" s="5"/>
      <c r="B849" s="5"/>
      <c r="C849" s="5"/>
      <c r="D849" s="5"/>
      <c r="E849" s="144"/>
      <c r="F849" s="5"/>
      <c r="G849" s="5"/>
    </row>
    <row r="850" spans="1:7" ht="12.75">
      <c r="A850" s="5"/>
      <c r="B850" s="5"/>
      <c r="C850" s="5"/>
      <c r="D850" s="5"/>
      <c r="E850" s="144"/>
      <c r="F850" s="5"/>
      <c r="G850" s="5"/>
    </row>
    <row r="851" spans="1:7" ht="12.75">
      <c r="A851" s="5"/>
      <c r="B851" s="5"/>
      <c r="C851" s="5"/>
      <c r="D851" s="5"/>
      <c r="E851" s="144"/>
      <c r="F851" s="5"/>
      <c r="G851" s="5"/>
    </row>
    <row r="852" spans="1:7" ht="12.75">
      <c r="A852" s="5"/>
      <c r="B852" s="5"/>
      <c r="C852" s="5"/>
      <c r="D852" s="5"/>
      <c r="E852" s="144"/>
      <c r="F852" s="5"/>
      <c r="G852" s="5"/>
    </row>
    <row r="853" spans="1:7" ht="12.75">
      <c r="A853" s="5"/>
      <c r="B853" s="5"/>
      <c r="C853" s="5"/>
      <c r="D853" s="5"/>
      <c r="E853" s="144"/>
      <c r="F853" s="5"/>
      <c r="G853" s="5"/>
    </row>
    <row r="854" spans="1:7" ht="12.75">
      <c r="A854" s="5"/>
      <c r="B854" s="5"/>
      <c r="C854" s="5"/>
      <c r="D854" s="5"/>
      <c r="E854" s="144"/>
      <c r="F854" s="5"/>
      <c r="G854" s="5"/>
    </row>
    <row r="855" spans="1:7" ht="12.75">
      <c r="A855" s="5"/>
      <c r="B855" s="5"/>
      <c r="C855" s="5"/>
      <c r="D855" s="5"/>
      <c r="E855" s="144"/>
      <c r="F855" s="5"/>
      <c r="G855" s="5"/>
    </row>
    <row r="856" spans="1:7" ht="12.75">
      <c r="A856" s="5"/>
      <c r="B856" s="5"/>
      <c r="C856" s="5"/>
      <c r="D856" s="5"/>
      <c r="E856" s="144"/>
      <c r="F856" s="5"/>
      <c r="G856" s="5"/>
    </row>
    <row r="857" spans="1:7" ht="12.75">
      <c r="A857" s="5"/>
      <c r="B857" s="5"/>
      <c r="C857" s="5"/>
      <c r="D857" s="5"/>
      <c r="E857" s="144"/>
      <c r="F857" s="5"/>
      <c r="G857" s="5"/>
    </row>
    <row r="858" spans="1:7" ht="12.75">
      <c r="A858" s="5"/>
      <c r="B858" s="5"/>
      <c r="C858" s="5"/>
      <c r="D858" s="5"/>
      <c r="E858" s="144"/>
      <c r="F858" s="5"/>
      <c r="G858" s="5"/>
    </row>
    <row r="859" spans="1:7" ht="12.75">
      <c r="A859" s="5"/>
      <c r="B859" s="5"/>
      <c r="C859" s="5"/>
      <c r="D859" s="5"/>
      <c r="E859" s="144"/>
      <c r="F859" s="5"/>
      <c r="G859" s="5"/>
    </row>
    <row r="860" spans="1:7" ht="12.75">
      <c r="A860" s="5"/>
      <c r="B860" s="5"/>
      <c r="C860" s="5"/>
      <c r="D860" s="5"/>
      <c r="E860" s="144"/>
      <c r="F860" s="5"/>
      <c r="G860" s="5"/>
    </row>
    <row r="861" spans="1:7" ht="12.75">
      <c r="A861" s="5"/>
      <c r="B861" s="5"/>
      <c r="C861" s="5"/>
      <c r="D861" s="5"/>
      <c r="E861" s="144"/>
      <c r="F861" s="5"/>
      <c r="G861" s="5"/>
    </row>
    <row r="862" spans="1:7" ht="12.75">
      <c r="A862" s="5"/>
      <c r="B862" s="5"/>
      <c r="C862" s="5"/>
      <c r="D862" s="5"/>
      <c r="E862" s="144"/>
      <c r="F862" s="5"/>
      <c r="G862" s="5"/>
    </row>
    <row r="863" spans="1:7" ht="12.75">
      <c r="A863" s="5"/>
      <c r="B863" s="5"/>
      <c r="C863" s="5"/>
      <c r="D863" s="5"/>
      <c r="E863" s="144"/>
      <c r="F863" s="5"/>
      <c r="G863" s="5"/>
    </row>
    <row r="864" spans="1:7" ht="12.75">
      <c r="A864" s="5"/>
      <c r="B864" s="5"/>
      <c r="C864" s="5"/>
      <c r="D864" s="5"/>
      <c r="E864" s="144"/>
      <c r="F864" s="5"/>
      <c r="G864" s="5"/>
    </row>
    <row r="865" spans="1:7" ht="12.75">
      <c r="A865" s="5"/>
      <c r="B865" s="5"/>
      <c r="C865" s="5"/>
      <c r="D865" s="5"/>
      <c r="E865" s="144"/>
      <c r="F865" s="5"/>
      <c r="G865" s="5"/>
    </row>
    <row r="866" spans="1:7" ht="12.75">
      <c r="A866" s="5"/>
      <c r="B866" s="5"/>
      <c r="C866" s="5"/>
      <c r="D866" s="5"/>
      <c r="E866" s="144"/>
      <c r="F866" s="5"/>
      <c r="G866" s="5"/>
    </row>
    <row r="867" spans="1:7" ht="12.75">
      <c r="A867" s="5"/>
      <c r="B867" s="5"/>
      <c r="C867" s="5"/>
      <c r="D867" s="5"/>
      <c r="E867" s="144"/>
      <c r="F867" s="5"/>
      <c r="G867" s="5"/>
    </row>
    <row r="868" spans="1:7" ht="12.75">
      <c r="A868" s="5"/>
      <c r="B868" s="5"/>
      <c r="C868" s="5"/>
      <c r="D868" s="5"/>
      <c r="E868" s="144"/>
      <c r="F868" s="5"/>
      <c r="G868" s="5"/>
    </row>
    <row r="869" spans="1:7" ht="12.75">
      <c r="A869" s="5"/>
      <c r="B869" s="5"/>
      <c r="C869" s="5"/>
      <c r="D869" s="5"/>
      <c r="E869" s="144"/>
      <c r="F869" s="5"/>
      <c r="G869" s="5"/>
    </row>
    <row r="870" spans="1:7" ht="12.75">
      <c r="A870" s="5"/>
      <c r="B870" s="5"/>
      <c r="C870" s="5"/>
      <c r="D870" s="5"/>
      <c r="E870" s="144"/>
      <c r="F870" s="5"/>
      <c r="G870" s="5"/>
    </row>
    <row r="871" spans="1:7" ht="12.75">
      <c r="A871" s="5"/>
      <c r="B871" s="5"/>
      <c r="C871" s="5"/>
      <c r="D871" s="5"/>
      <c r="E871" s="144"/>
      <c r="F871" s="5"/>
      <c r="G871" s="5"/>
    </row>
    <row r="872" spans="1:7" ht="12.75">
      <c r="A872" s="5"/>
      <c r="B872" s="5"/>
      <c r="C872" s="5"/>
      <c r="D872" s="5"/>
      <c r="E872" s="144"/>
      <c r="F872" s="5"/>
      <c r="G872" s="5"/>
    </row>
    <row r="873" spans="1:7" ht="12.75">
      <c r="A873" s="5"/>
      <c r="B873" s="5"/>
      <c r="C873" s="5"/>
      <c r="D873" s="5"/>
      <c r="E873" s="144"/>
      <c r="F873" s="5"/>
      <c r="G873" s="5"/>
    </row>
    <row r="874" spans="1:7" ht="12.75">
      <c r="A874" s="5"/>
      <c r="B874" s="5"/>
      <c r="C874" s="5"/>
      <c r="D874" s="5"/>
      <c r="E874" s="144"/>
      <c r="F874" s="5"/>
      <c r="G874" s="5"/>
    </row>
    <row r="875" spans="1:7" ht="12.75">
      <c r="A875" s="5"/>
      <c r="B875" s="5"/>
      <c r="C875" s="5"/>
      <c r="D875" s="5"/>
      <c r="E875" s="144"/>
      <c r="F875" s="5"/>
      <c r="G875" s="5"/>
    </row>
    <row r="876" spans="1:7" ht="12.75">
      <c r="A876" s="5"/>
      <c r="B876" s="5"/>
      <c r="C876" s="5"/>
      <c r="D876" s="5"/>
      <c r="E876" s="144"/>
      <c r="F876" s="5"/>
      <c r="G876" s="5"/>
    </row>
    <row r="877" spans="1:7" ht="12.75">
      <c r="A877" s="5"/>
      <c r="B877" s="5"/>
      <c r="C877" s="5"/>
      <c r="D877" s="5"/>
      <c r="E877" s="144"/>
      <c r="F877" s="5"/>
      <c r="G877" s="5"/>
    </row>
    <row r="878" spans="1:7" ht="12.75">
      <c r="A878" s="5"/>
      <c r="B878" s="5"/>
      <c r="C878" s="5"/>
      <c r="D878" s="5"/>
      <c r="E878" s="144"/>
      <c r="F878" s="5"/>
      <c r="G878" s="5"/>
    </row>
    <row r="879" spans="1:7" ht="12.75">
      <c r="A879" s="5"/>
      <c r="B879" s="5"/>
      <c r="C879" s="5"/>
      <c r="D879" s="5"/>
      <c r="E879" s="144"/>
      <c r="F879" s="5"/>
      <c r="G879" s="5"/>
    </row>
    <row r="880" spans="1:7" ht="12.75">
      <c r="A880" s="5"/>
      <c r="B880" s="5"/>
      <c r="C880" s="5"/>
      <c r="D880" s="5"/>
      <c r="E880" s="144"/>
      <c r="F880" s="5"/>
      <c r="G880" s="5"/>
    </row>
    <row r="881" spans="1:7" ht="12.75">
      <c r="A881" s="5"/>
      <c r="B881" s="5"/>
      <c r="C881" s="5"/>
      <c r="D881" s="5"/>
      <c r="E881" s="144"/>
      <c r="F881" s="5"/>
      <c r="G881" s="5"/>
    </row>
    <row r="882" spans="1:7" ht="12.75">
      <c r="A882" s="5"/>
      <c r="B882" s="5"/>
      <c r="C882" s="5"/>
      <c r="D882" s="5"/>
      <c r="E882" s="144"/>
      <c r="F882" s="5"/>
      <c r="G882" s="5"/>
    </row>
    <row r="883" spans="1:7" ht="12.75">
      <c r="A883" s="5"/>
      <c r="B883" s="5"/>
      <c r="C883" s="5"/>
      <c r="D883" s="5"/>
      <c r="E883" s="144"/>
      <c r="F883" s="5"/>
      <c r="G883" s="5"/>
    </row>
    <row r="884" spans="1:7" ht="12.75">
      <c r="A884" s="5"/>
      <c r="B884" s="5"/>
      <c r="C884" s="5"/>
      <c r="D884" s="5"/>
      <c r="E884" s="144"/>
      <c r="F884" s="5"/>
      <c r="G884" s="5"/>
    </row>
    <row r="885" spans="1:7" ht="12.75">
      <c r="A885" s="5"/>
      <c r="B885" s="5"/>
      <c r="C885" s="5"/>
      <c r="D885" s="5"/>
      <c r="E885" s="144"/>
      <c r="F885" s="5"/>
      <c r="G885" s="5"/>
    </row>
    <row r="886" spans="1:7" ht="12.75">
      <c r="A886" s="5"/>
      <c r="B886" s="5"/>
      <c r="C886" s="5"/>
      <c r="D886" s="5"/>
      <c r="E886" s="144"/>
      <c r="F886" s="5"/>
      <c r="G886" s="5"/>
    </row>
    <row r="887" spans="1:7" ht="12.75">
      <c r="A887" s="5"/>
      <c r="B887" s="5"/>
      <c r="C887" s="5"/>
      <c r="D887" s="5"/>
      <c r="E887" s="144"/>
      <c r="F887" s="5"/>
      <c r="G887" s="5"/>
    </row>
    <row r="888" spans="1:7" ht="12.75">
      <c r="A888" s="5"/>
      <c r="B888" s="5"/>
      <c r="C888" s="5"/>
      <c r="D888" s="5"/>
      <c r="E888" s="144"/>
      <c r="F888" s="5"/>
      <c r="G888" s="5"/>
    </row>
    <row r="889" spans="1:7" ht="12.75">
      <c r="A889" s="5"/>
      <c r="B889" s="5"/>
      <c r="C889" s="5"/>
      <c r="D889" s="5"/>
      <c r="E889" s="144"/>
      <c r="F889" s="5"/>
      <c r="G889" s="5"/>
    </row>
    <row r="890" spans="1:7" ht="12.75">
      <c r="A890" s="5"/>
      <c r="B890" s="5"/>
      <c r="C890" s="5"/>
      <c r="D890" s="5"/>
      <c r="E890" s="144"/>
      <c r="F890" s="5"/>
      <c r="G890" s="5"/>
    </row>
    <row r="891" spans="1:7" ht="12.75">
      <c r="A891" s="5"/>
      <c r="B891" s="5"/>
      <c r="C891" s="5"/>
      <c r="D891" s="5"/>
      <c r="E891" s="144"/>
      <c r="F891" s="5"/>
      <c r="G891" s="5"/>
    </row>
    <row r="892" spans="1:7" ht="12.75">
      <c r="A892" s="5"/>
      <c r="B892" s="5"/>
      <c r="C892" s="5"/>
      <c r="D892" s="5"/>
      <c r="E892" s="144"/>
      <c r="F892" s="5"/>
      <c r="G892" s="5"/>
    </row>
    <row r="893" spans="1:7" ht="12.75">
      <c r="A893" s="5"/>
      <c r="B893" s="5"/>
      <c r="C893" s="5"/>
      <c r="D893" s="5"/>
      <c r="E893" s="144"/>
      <c r="F893" s="5"/>
      <c r="G893" s="5"/>
    </row>
    <row r="894" spans="1:7" ht="12.75">
      <c r="A894" s="5"/>
      <c r="B894" s="5"/>
      <c r="C894" s="5"/>
      <c r="D894" s="5"/>
      <c r="E894" s="144"/>
      <c r="F894" s="5"/>
      <c r="G894" s="5"/>
    </row>
    <row r="895" spans="1:7" ht="12.75">
      <c r="A895" s="5"/>
      <c r="B895" s="5"/>
      <c r="C895" s="5"/>
      <c r="D895" s="5"/>
      <c r="E895" s="144"/>
      <c r="F895" s="5"/>
      <c r="G895" s="5"/>
    </row>
    <row r="896" spans="1:7" ht="12.75">
      <c r="A896" s="5"/>
      <c r="B896" s="5"/>
      <c r="C896" s="5"/>
      <c r="D896" s="5"/>
      <c r="E896" s="144"/>
      <c r="F896" s="5"/>
      <c r="G896" s="5"/>
    </row>
    <row r="897" spans="1:7" ht="12.75">
      <c r="A897" s="5"/>
      <c r="B897" s="5"/>
      <c r="C897" s="5"/>
      <c r="D897" s="5"/>
      <c r="E897" s="144"/>
      <c r="F897" s="5"/>
      <c r="G897" s="5"/>
    </row>
    <row r="898" spans="1:7" ht="12.75">
      <c r="A898" s="5"/>
      <c r="B898" s="5"/>
      <c r="C898" s="5"/>
      <c r="D898" s="5"/>
      <c r="E898" s="144"/>
      <c r="F898" s="5"/>
      <c r="G898" s="5"/>
    </row>
    <row r="899" spans="1:7" ht="12.75">
      <c r="A899" s="5"/>
      <c r="B899" s="5"/>
      <c r="C899" s="5"/>
      <c r="D899" s="5"/>
      <c r="E899" s="144"/>
      <c r="F899" s="5"/>
      <c r="G899" s="5"/>
    </row>
    <row r="900" spans="1:7" ht="12.75">
      <c r="A900" s="5"/>
      <c r="B900" s="5"/>
      <c r="C900" s="5"/>
      <c r="D900" s="5"/>
      <c r="E900" s="144"/>
      <c r="F900" s="5"/>
      <c r="G900" s="5"/>
    </row>
    <row r="901" spans="1:7" ht="12.75">
      <c r="A901" s="5"/>
      <c r="B901" s="5"/>
      <c r="C901" s="5"/>
      <c r="D901" s="5"/>
      <c r="E901" s="144"/>
      <c r="F901" s="5"/>
      <c r="G901" s="5"/>
    </row>
    <row r="902" spans="1:7" ht="12.75">
      <c r="A902" s="5"/>
      <c r="B902" s="5"/>
      <c r="C902" s="5"/>
      <c r="D902" s="5"/>
      <c r="E902" s="144"/>
      <c r="F902" s="5"/>
      <c r="G902" s="5"/>
    </row>
    <row r="903" spans="1:7" ht="12.75">
      <c r="A903" s="5"/>
      <c r="B903" s="5"/>
      <c r="C903" s="5"/>
      <c r="D903" s="5"/>
      <c r="E903" s="144"/>
      <c r="F903" s="5"/>
      <c r="G903" s="5"/>
    </row>
    <row r="904" spans="1:7" ht="12.75">
      <c r="A904" s="5"/>
      <c r="B904" s="5"/>
      <c r="C904" s="5"/>
      <c r="D904" s="5"/>
      <c r="E904" s="144"/>
      <c r="F904" s="5"/>
      <c r="G904" s="5"/>
    </row>
    <row r="905" spans="1:7" ht="12.75">
      <c r="A905" s="5"/>
      <c r="B905" s="5"/>
      <c r="C905" s="5"/>
      <c r="D905" s="5"/>
      <c r="E905" s="144"/>
      <c r="F905" s="5"/>
      <c r="G905" s="5"/>
    </row>
    <row r="906" spans="1:7" ht="12.75">
      <c r="A906" s="5"/>
      <c r="B906" s="5"/>
      <c r="C906" s="5"/>
      <c r="D906" s="5"/>
      <c r="E906" s="144"/>
      <c r="F906" s="5"/>
      <c r="G906" s="5"/>
    </row>
    <row r="907" spans="1:7" ht="12.75">
      <c r="A907" s="5"/>
      <c r="B907" s="5"/>
      <c r="C907" s="5"/>
      <c r="D907" s="5"/>
      <c r="E907" s="144"/>
      <c r="F907" s="5"/>
      <c r="G907" s="5"/>
    </row>
    <row r="908" spans="1:7" ht="12.75">
      <c r="A908" s="5"/>
      <c r="B908" s="5"/>
      <c r="C908" s="5"/>
      <c r="D908" s="5"/>
      <c r="E908" s="144"/>
      <c r="F908" s="5"/>
      <c r="G908" s="5"/>
    </row>
    <row r="909" spans="1:7" ht="12.75">
      <c r="A909" s="5"/>
      <c r="B909" s="5"/>
      <c r="C909" s="5"/>
      <c r="D909" s="5"/>
      <c r="E909" s="144"/>
      <c r="F909" s="5"/>
      <c r="G909" s="5"/>
    </row>
    <row r="910" spans="1:7" ht="12.75">
      <c r="A910" s="5"/>
      <c r="B910" s="5"/>
      <c r="C910" s="5"/>
      <c r="D910" s="5"/>
      <c r="E910" s="144"/>
      <c r="F910" s="5"/>
      <c r="G910" s="5"/>
    </row>
    <row r="911" spans="1:7" ht="12.75">
      <c r="A911" s="5"/>
      <c r="B911" s="5"/>
      <c r="C911" s="5"/>
      <c r="D911" s="5"/>
      <c r="E911" s="144"/>
      <c r="F911" s="5"/>
      <c r="G911" s="5"/>
    </row>
    <row r="912" spans="1:7" ht="12.75">
      <c r="A912" s="5"/>
      <c r="B912" s="5"/>
      <c r="C912" s="5"/>
      <c r="D912" s="5"/>
      <c r="E912" s="144"/>
      <c r="F912" s="5"/>
      <c r="G912" s="5"/>
    </row>
    <row r="913" spans="1:7" ht="12.75">
      <c r="A913" s="5"/>
      <c r="B913" s="5"/>
      <c r="C913" s="5"/>
      <c r="D913" s="5"/>
      <c r="E913" s="144"/>
      <c r="F913" s="5"/>
      <c r="G913" s="5"/>
    </row>
    <row r="914" spans="1:7" ht="12.75">
      <c r="A914" s="5"/>
      <c r="B914" s="5"/>
      <c r="C914" s="5"/>
      <c r="D914" s="5"/>
      <c r="E914" s="144"/>
      <c r="F914" s="5"/>
      <c r="G914" s="5"/>
    </row>
    <row r="915" spans="1:7" ht="12.75">
      <c r="A915" s="5"/>
      <c r="B915" s="5"/>
      <c r="C915" s="5"/>
      <c r="D915" s="5"/>
      <c r="E915" s="144"/>
      <c r="F915" s="5"/>
      <c r="G915" s="5"/>
    </row>
    <row r="916" spans="1:7" ht="12.75">
      <c r="A916" s="5"/>
      <c r="B916" s="5"/>
      <c r="C916" s="5"/>
      <c r="D916" s="5"/>
      <c r="E916" s="144"/>
      <c r="F916" s="5"/>
      <c r="G916" s="5"/>
    </row>
    <row r="917" spans="1:7" ht="12.75">
      <c r="A917" s="5"/>
      <c r="B917" s="5"/>
      <c r="C917" s="5"/>
      <c r="D917" s="5"/>
      <c r="E917" s="144"/>
      <c r="F917" s="5"/>
      <c r="G917" s="5"/>
    </row>
    <row r="918" spans="1:7" ht="12.75">
      <c r="A918" s="5"/>
      <c r="B918" s="5"/>
      <c r="C918" s="5"/>
      <c r="D918" s="5"/>
      <c r="E918" s="144"/>
      <c r="F918" s="5"/>
      <c r="G918" s="5"/>
    </row>
    <row r="919" spans="1:7" ht="12.75">
      <c r="A919" s="5"/>
      <c r="B919" s="5"/>
      <c r="C919" s="5"/>
      <c r="D919" s="5"/>
      <c r="E919" s="144"/>
      <c r="F919" s="5"/>
      <c r="G919" s="5"/>
    </row>
    <row r="920" spans="1:7" ht="12.75">
      <c r="A920" s="5"/>
      <c r="B920" s="5"/>
      <c r="C920" s="5"/>
      <c r="D920" s="5"/>
      <c r="E920" s="144"/>
      <c r="F920" s="5"/>
      <c r="G920" s="5"/>
    </row>
    <row r="921" spans="1:7" ht="12.75">
      <c r="A921" s="5"/>
      <c r="B921" s="5"/>
      <c r="C921" s="5"/>
      <c r="D921" s="5"/>
      <c r="E921" s="144"/>
      <c r="F921" s="5"/>
      <c r="G921" s="5"/>
    </row>
    <row r="922" spans="1:7" ht="12.75">
      <c r="A922" s="5"/>
      <c r="B922" s="5"/>
      <c r="C922" s="5"/>
      <c r="D922" s="5"/>
      <c r="E922" s="144"/>
      <c r="F922" s="5"/>
      <c r="G922" s="5"/>
    </row>
    <row r="923" spans="1:7" ht="12.75">
      <c r="A923" s="5"/>
      <c r="B923" s="5"/>
      <c r="C923" s="5"/>
      <c r="D923" s="5"/>
      <c r="E923" s="144"/>
      <c r="F923" s="5"/>
      <c r="G923" s="5"/>
    </row>
    <row r="924" spans="1:7" ht="12.75">
      <c r="A924" s="5"/>
      <c r="B924" s="5"/>
      <c r="C924" s="5"/>
      <c r="D924" s="5"/>
      <c r="E924" s="144"/>
      <c r="F924" s="5"/>
      <c r="G924" s="5"/>
    </row>
    <row r="925" spans="1:7" ht="12.75">
      <c r="A925" s="5"/>
      <c r="B925" s="5"/>
      <c r="C925" s="5"/>
      <c r="D925" s="5"/>
      <c r="E925" s="144"/>
      <c r="F925" s="5"/>
      <c r="G925" s="5"/>
    </row>
    <row r="926" spans="1:7" ht="12.75">
      <c r="A926" s="5"/>
      <c r="B926" s="5"/>
      <c r="C926" s="5"/>
      <c r="D926" s="5"/>
      <c r="E926" s="144"/>
      <c r="F926" s="5"/>
      <c r="G926" s="5"/>
    </row>
    <row r="927" spans="1:7" ht="12.75">
      <c r="A927" s="5"/>
      <c r="B927" s="5"/>
      <c r="C927" s="5"/>
      <c r="D927" s="5"/>
      <c r="E927" s="144"/>
      <c r="F927" s="5"/>
      <c r="G927" s="5"/>
    </row>
    <row r="928" spans="1:7" ht="12.75">
      <c r="A928" s="5"/>
      <c r="B928" s="5"/>
      <c r="C928" s="5"/>
      <c r="D928" s="5"/>
      <c r="E928" s="144"/>
      <c r="F928" s="5"/>
      <c r="G928" s="5"/>
    </row>
    <row r="929" spans="1:7" ht="12.75">
      <c r="A929" s="5"/>
      <c r="B929" s="5"/>
      <c r="C929" s="5"/>
      <c r="D929" s="5"/>
      <c r="E929" s="144"/>
      <c r="F929" s="5"/>
      <c r="G929" s="5"/>
    </row>
    <row r="930" spans="1:7" ht="12.75">
      <c r="A930" s="5"/>
      <c r="B930" s="5"/>
      <c r="C930" s="5"/>
      <c r="D930" s="5"/>
      <c r="E930" s="144"/>
      <c r="F930" s="5"/>
      <c r="G930" s="5"/>
    </row>
    <row r="931" spans="1:7" ht="12.75">
      <c r="A931" s="5"/>
      <c r="B931" s="5"/>
      <c r="C931" s="5"/>
      <c r="D931" s="5"/>
      <c r="E931" s="144"/>
      <c r="F931" s="5"/>
      <c r="G931" s="5"/>
    </row>
    <row r="932" spans="1:7" ht="12.75">
      <c r="A932" s="5"/>
      <c r="B932" s="5"/>
      <c r="C932" s="5"/>
      <c r="D932" s="5"/>
      <c r="E932" s="144"/>
      <c r="F932" s="5"/>
      <c r="G932" s="5"/>
    </row>
    <row r="933" spans="1:7" ht="12.75">
      <c r="A933" s="5"/>
      <c r="B933" s="5"/>
      <c r="C933" s="5"/>
      <c r="D933" s="5"/>
      <c r="E933" s="144"/>
      <c r="F933" s="5"/>
      <c r="G933" s="5"/>
    </row>
    <row r="934" spans="1:7" ht="12.75">
      <c r="A934" s="5"/>
      <c r="B934" s="5"/>
      <c r="C934" s="5"/>
      <c r="D934" s="5"/>
      <c r="E934" s="144"/>
      <c r="F934" s="5"/>
      <c r="G934" s="5"/>
    </row>
    <row r="935" spans="1:7" ht="12.75">
      <c r="A935" s="5"/>
      <c r="B935" s="5"/>
      <c r="C935" s="5"/>
      <c r="D935" s="5"/>
      <c r="E935" s="144"/>
      <c r="F935" s="5"/>
      <c r="G935" s="5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43"/>
  <sheetViews>
    <sheetView workbookViewId="0" topLeftCell="A1">
      <selection activeCell="B24" sqref="B24"/>
    </sheetView>
  </sheetViews>
  <sheetFormatPr defaultColWidth="9.140625" defaultRowHeight="12.75"/>
  <cols>
    <col min="1" max="1" width="36.7109375" style="2" customWidth="1"/>
    <col min="2" max="2" width="15.7109375" style="2" customWidth="1"/>
    <col min="3" max="4" width="7.7109375" style="2" customWidth="1"/>
    <col min="5" max="5" width="10.7109375" style="2" customWidth="1"/>
    <col min="6" max="6" width="12.57421875" style="2" customWidth="1"/>
    <col min="7" max="7" width="22.00390625" style="2" customWidth="1"/>
    <col min="8" max="8" width="11.57421875" style="2" customWidth="1"/>
    <col min="9" max="9" width="12.421875" style="2" customWidth="1"/>
    <col min="10" max="10" width="13.28125" style="2" customWidth="1"/>
    <col min="11" max="11" width="21.28125" style="137" customWidth="1"/>
    <col min="12" max="12" width="11.57421875" style="2" customWidth="1"/>
    <col min="13" max="13" width="14.28125" style="2" customWidth="1"/>
    <col min="14" max="14" width="10.7109375" style="2" bestFit="1" customWidth="1"/>
    <col min="15" max="16384" width="8.8515625" style="2" customWidth="1"/>
  </cols>
  <sheetData>
    <row r="1" spans="1:13" ht="30" customHeight="1">
      <c r="A1" s="290" t="s">
        <v>148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59">
        <v>40070161</v>
      </c>
    </row>
    <row r="2" spans="1:12" ht="39" customHeight="1">
      <c r="A2" s="291" t="s">
        <v>149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30" customHeight="1">
      <c r="A3" s="7" t="s">
        <v>30</v>
      </c>
      <c r="B3" s="6" t="s">
        <v>31</v>
      </c>
      <c r="C3" s="6" t="s">
        <v>99</v>
      </c>
      <c r="D3" s="6" t="s">
        <v>100</v>
      </c>
      <c r="E3" s="6" t="s">
        <v>32</v>
      </c>
      <c r="F3" s="6" t="s">
        <v>33</v>
      </c>
      <c r="G3" s="7" t="s">
        <v>9</v>
      </c>
      <c r="H3" s="7" t="s">
        <v>10</v>
      </c>
      <c r="I3" s="316" t="s">
        <v>11</v>
      </c>
      <c r="J3" s="316"/>
      <c r="K3" s="7" t="s">
        <v>41</v>
      </c>
      <c r="L3" s="7"/>
    </row>
    <row r="4" spans="1:12" s="75" customFormat="1" ht="15" customHeight="1">
      <c r="A4" s="105" t="s">
        <v>157</v>
      </c>
      <c r="B4" s="6"/>
      <c r="C4" s="6"/>
      <c r="D4" s="6"/>
      <c r="E4" s="6"/>
      <c r="F4" s="6"/>
      <c r="G4" s="7"/>
      <c r="H4" s="7"/>
      <c r="I4" s="7"/>
      <c r="J4" s="7"/>
      <c r="K4" s="136"/>
      <c r="L4" s="7"/>
    </row>
    <row r="5" spans="1:12" s="75" customFormat="1" ht="15" customHeight="1">
      <c r="A5" s="280"/>
      <c r="B5" s="158">
        <v>1</v>
      </c>
      <c r="C5" s="158">
        <v>1</v>
      </c>
      <c r="D5" s="158"/>
      <c r="E5" s="158">
        <v>1</v>
      </c>
      <c r="F5" s="158"/>
      <c r="G5" s="208" t="s">
        <v>50</v>
      </c>
      <c r="H5" s="158" t="s">
        <v>68</v>
      </c>
      <c r="I5" s="209">
        <v>40179</v>
      </c>
      <c r="J5" s="209">
        <v>40179</v>
      </c>
      <c r="K5" s="201">
        <v>4203.62</v>
      </c>
      <c r="L5" s="208"/>
    </row>
    <row r="6" spans="1:12" s="75" customFormat="1" ht="15" customHeight="1">
      <c r="A6" s="280"/>
      <c r="B6" s="158">
        <v>1</v>
      </c>
      <c r="C6" s="158"/>
      <c r="D6" s="158">
        <v>1</v>
      </c>
      <c r="E6" s="158">
        <v>1</v>
      </c>
      <c r="F6" s="158"/>
      <c r="G6" s="208" t="s">
        <v>63</v>
      </c>
      <c r="H6" s="158" t="s">
        <v>65</v>
      </c>
      <c r="I6" s="209">
        <v>40179</v>
      </c>
      <c r="J6" s="209">
        <v>40179</v>
      </c>
      <c r="K6" s="201">
        <v>6810</v>
      </c>
      <c r="L6" s="210"/>
    </row>
    <row r="7" spans="1:12" s="75" customFormat="1" ht="15" customHeight="1">
      <c r="A7" s="9" t="s">
        <v>4</v>
      </c>
      <c r="B7" s="10">
        <f>SUM(B5:B6)</f>
        <v>2</v>
      </c>
      <c r="C7" s="10">
        <f>SUM(C5:C6)</f>
        <v>1</v>
      </c>
      <c r="D7" s="10">
        <f>SUM(D5:D6)</f>
        <v>1</v>
      </c>
      <c r="E7" s="10">
        <f>SUM(E5:E6)</f>
        <v>2</v>
      </c>
      <c r="F7" s="10"/>
      <c r="G7" s="10"/>
      <c r="H7" s="10"/>
      <c r="I7" s="10"/>
      <c r="J7" s="10"/>
      <c r="K7" s="139">
        <f>SUM(K5:K6)</f>
        <v>11013.619999999999</v>
      </c>
      <c r="L7" s="10"/>
    </row>
    <row r="8" spans="1:12" s="75" customFormat="1" ht="15" customHeight="1">
      <c r="A8" s="8" t="s">
        <v>95</v>
      </c>
      <c r="B8" s="6"/>
      <c r="C8" s="6"/>
      <c r="D8" s="6"/>
      <c r="E8" s="6"/>
      <c r="F8" s="6"/>
      <c r="G8" s="6"/>
      <c r="H8" s="6"/>
      <c r="I8" s="6"/>
      <c r="J8" s="6"/>
      <c r="K8" s="142"/>
      <c r="L8" s="6"/>
    </row>
    <row r="9" spans="1:13" s="75" customFormat="1" ht="15" customHeight="1">
      <c r="A9" s="280"/>
      <c r="B9" s="211">
        <v>1</v>
      </c>
      <c r="C9" s="211"/>
      <c r="D9" s="211">
        <v>1</v>
      </c>
      <c r="E9" s="211">
        <v>1</v>
      </c>
      <c r="F9" s="211"/>
      <c r="G9" s="212" t="s">
        <v>66</v>
      </c>
      <c r="H9" s="211" t="s">
        <v>65</v>
      </c>
      <c r="I9" s="209">
        <v>40179</v>
      </c>
      <c r="J9" s="209">
        <v>40543</v>
      </c>
      <c r="K9" s="201">
        <v>8546.2</v>
      </c>
      <c r="L9" s="210" t="s">
        <v>62</v>
      </c>
      <c r="M9" s="213"/>
    </row>
    <row r="10" spans="1:13" s="75" customFormat="1" ht="15" customHeight="1">
      <c r="A10" s="101" t="s">
        <v>115</v>
      </c>
      <c r="B10" s="10">
        <v>1</v>
      </c>
      <c r="C10" s="10"/>
      <c r="D10" s="10">
        <v>1</v>
      </c>
      <c r="E10" s="10">
        <v>1</v>
      </c>
      <c r="F10" s="10"/>
      <c r="G10" s="103"/>
      <c r="H10" s="10"/>
      <c r="I10" s="102"/>
      <c r="J10" s="102"/>
      <c r="K10" s="139"/>
      <c r="L10" s="11"/>
      <c r="M10" s="213"/>
    </row>
    <row r="11" spans="1:13" s="75" customFormat="1" ht="15" customHeight="1">
      <c r="A11" s="8" t="s">
        <v>96</v>
      </c>
      <c r="B11" s="6"/>
      <c r="C11" s="6"/>
      <c r="D11" s="6"/>
      <c r="E11" s="6"/>
      <c r="F11" s="6"/>
      <c r="G11" s="6"/>
      <c r="H11" s="6"/>
      <c r="I11" s="6"/>
      <c r="J11" s="6"/>
      <c r="K11" s="142"/>
      <c r="L11" s="6"/>
      <c r="M11" s="213"/>
    </row>
    <row r="12" spans="1:13" s="75" customFormat="1" ht="15" customHeight="1">
      <c r="A12" s="280"/>
      <c r="B12" s="12">
        <v>1</v>
      </c>
      <c r="C12" s="12"/>
      <c r="D12" s="158">
        <v>1</v>
      </c>
      <c r="E12" s="158">
        <v>1</v>
      </c>
      <c r="F12" s="158"/>
      <c r="G12" s="208" t="s">
        <v>50</v>
      </c>
      <c r="H12" s="158" t="s">
        <v>68</v>
      </c>
      <c r="I12" s="209">
        <v>40179</v>
      </c>
      <c r="J12" s="209">
        <v>40179</v>
      </c>
      <c r="K12" s="201">
        <v>23037.1</v>
      </c>
      <c r="L12" s="158"/>
      <c r="M12" s="213"/>
    </row>
    <row r="13" spans="1:13" s="75" customFormat="1" ht="15" customHeight="1">
      <c r="A13" s="9" t="s">
        <v>160</v>
      </c>
      <c r="B13" s="10">
        <v>1</v>
      </c>
      <c r="C13" s="10"/>
      <c r="D13" s="10">
        <v>1</v>
      </c>
      <c r="E13" s="10">
        <v>1</v>
      </c>
      <c r="F13" s="10"/>
      <c r="G13" s="10"/>
      <c r="H13" s="10"/>
      <c r="I13" s="10"/>
      <c r="J13" s="10"/>
      <c r="K13" s="139"/>
      <c r="L13" s="10"/>
      <c r="M13" s="213"/>
    </row>
    <row r="14" spans="1:13" s="75" customFormat="1" ht="15" customHeight="1">
      <c r="A14" s="111" t="s">
        <v>98</v>
      </c>
      <c r="B14" s="6"/>
      <c r="C14" s="6"/>
      <c r="D14" s="6"/>
      <c r="E14" s="6"/>
      <c r="F14" s="6"/>
      <c r="G14" s="104"/>
      <c r="H14" s="6"/>
      <c r="I14" s="100"/>
      <c r="J14" s="100"/>
      <c r="K14" s="142"/>
      <c r="L14" s="7"/>
      <c r="M14" s="213"/>
    </row>
    <row r="15" spans="1:12" s="75" customFormat="1" ht="15" customHeight="1">
      <c r="A15" s="280"/>
      <c r="B15" s="158">
        <v>1</v>
      </c>
      <c r="C15" s="158">
        <v>1</v>
      </c>
      <c r="D15" s="158"/>
      <c r="E15" s="158">
        <v>1</v>
      </c>
      <c r="F15" s="158"/>
      <c r="G15" s="208" t="s">
        <v>51</v>
      </c>
      <c r="H15" s="158" t="s">
        <v>68</v>
      </c>
      <c r="I15" s="209">
        <v>40179</v>
      </c>
      <c r="J15" s="209">
        <v>40179</v>
      </c>
      <c r="K15" s="201">
        <v>12789.48</v>
      </c>
      <c r="L15" s="158"/>
    </row>
    <row r="16" spans="1:14" s="75" customFormat="1" ht="15" customHeight="1">
      <c r="A16" s="280"/>
      <c r="B16" s="158">
        <v>1</v>
      </c>
      <c r="C16" s="158">
        <v>1</v>
      </c>
      <c r="D16" s="158"/>
      <c r="E16" s="158">
        <v>1</v>
      </c>
      <c r="F16" s="158"/>
      <c r="G16" s="208" t="s">
        <v>51</v>
      </c>
      <c r="H16" s="158" t="s">
        <v>68</v>
      </c>
      <c r="I16" s="209">
        <v>40179</v>
      </c>
      <c r="J16" s="209">
        <v>40179</v>
      </c>
      <c r="K16" s="201">
        <v>4803.62</v>
      </c>
      <c r="L16" s="158"/>
      <c r="N16" s="205"/>
    </row>
    <row r="17" spans="1:12" s="75" customFormat="1" ht="15" customHeight="1">
      <c r="A17" s="280"/>
      <c r="B17" s="158">
        <v>1</v>
      </c>
      <c r="C17" s="158">
        <v>1</v>
      </c>
      <c r="D17" s="158"/>
      <c r="E17" s="158">
        <v>1</v>
      </c>
      <c r="F17" s="158"/>
      <c r="G17" s="208" t="s">
        <v>50</v>
      </c>
      <c r="H17" s="158" t="s">
        <v>68</v>
      </c>
      <c r="I17" s="209">
        <v>40179</v>
      </c>
      <c r="J17" s="209">
        <v>40179</v>
      </c>
      <c r="K17" s="201">
        <v>17708.41</v>
      </c>
      <c r="L17" s="158"/>
    </row>
    <row r="18" spans="1:12" s="75" customFormat="1" ht="15" customHeight="1">
      <c r="A18" s="9" t="s">
        <v>119</v>
      </c>
      <c r="B18" s="10">
        <f>SUM(B15:B17)</f>
        <v>3</v>
      </c>
      <c r="C18" s="10">
        <f>SUM(C15:C17)</f>
        <v>3</v>
      </c>
      <c r="D18" s="10"/>
      <c r="E18" s="10">
        <f>SUM(E15:E17)</f>
        <v>3</v>
      </c>
      <c r="F18" s="10"/>
      <c r="G18" s="10"/>
      <c r="H18" s="10"/>
      <c r="I18" s="10"/>
      <c r="J18" s="10"/>
      <c r="K18" s="139">
        <f>SUM(K15:K17)</f>
        <v>35301.509999999995</v>
      </c>
      <c r="L18" s="10"/>
    </row>
    <row r="19" spans="1:12" s="75" customFormat="1" ht="15" customHeight="1">
      <c r="A19" s="95" t="s">
        <v>120</v>
      </c>
      <c r="B19" s="206">
        <v>7</v>
      </c>
      <c r="C19" s="206">
        <v>4</v>
      </c>
      <c r="D19" s="206">
        <v>3</v>
      </c>
      <c r="E19" s="206">
        <v>7</v>
      </c>
      <c r="F19" s="206"/>
      <c r="G19" s="206"/>
      <c r="H19" s="206"/>
      <c r="I19" s="206"/>
      <c r="J19" s="206"/>
      <c r="K19" s="207">
        <f>SUM(K7,K9,K12,K18)</f>
        <v>77898.43</v>
      </c>
      <c r="L19" s="10"/>
    </row>
    <row r="20" spans="2:11" ht="18.75" customHeight="1">
      <c r="B20" s="5"/>
      <c r="C20" s="5"/>
      <c r="D20" s="5"/>
      <c r="E20" s="5"/>
      <c r="F20" s="5"/>
      <c r="G20" s="5"/>
      <c r="H20" s="5"/>
      <c r="I20" s="5"/>
      <c r="J20" s="5"/>
      <c r="K20" s="143"/>
    </row>
    <row r="21" spans="2:11" ht="18.75" customHeight="1">
      <c r="B21" s="5"/>
      <c r="C21" s="5"/>
      <c r="D21" s="5"/>
      <c r="E21" s="5"/>
      <c r="F21" s="5"/>
      <c r="G21" s="5"/>
      <c r="H21" s="5"/>
      <c r="I21" s="5"/>
      <c r="J21" s="5"/>
      <c r="K21" s="144"/>
    </row>
    <row r="22" spans="2:11" ht="18.75" customHeight="1">
      <c r="B22" s="5"/>
      <c r="C22" s="5"/>
      <c r="D22" s="5"/>
      <c r="E22" s="5"/>
      <c r="F22" s="5"/>
      <c r="G22" s="5"/>
      <c r="H22" s="5"/>
      <c r="I22" s="5"/>
      <c r="J22" s="5"/>
      <c r="K22" s="144"/>
    </row>
    <row r="23" spans="2:11" ht="18.75" customHeight="1">
      <c r="B23" s="5"/>
      <c r="C23" s="5"/>
      <c r="D23" s="5"/>
      <c r="E23" s="5"/>
      <c r="F23" s="5"/>
      <c r="G23" s="5"/>
      <c r="H23" s="5"/>
      <c r="I23" s="5"/>
      <c r="J23" s="5"/>
      <c r="K23" s="144"/>
    </row>
    <row r="24" spans="2:11" ht="18.75" customHeight="1">
      <c r="B24" s="5"/>
      <c r="C24" s="5"/>
      <c r="D24" s="5"/>
      <c r="E24" s="5"/>
      <c r="F24" s="5"/>
      <c r="G24" s="5"/>
      <c r="H24" s="5"/>
      <c r="I24" s="5"/>
      <c r="J24" s="5"/>
      <c r="K24" s="144"/>
    </row>
    <row r="25" spans="2:11" ht="18.75" customHeight="1">
      <c r="B25" s="5"/>
      <c r="C25" s="5"/>
      <c r="D25" s="5"/>
      <c r="E25" s="5"/>
      <c r="F25" s="5"/>
      <c r="G25" s="5"/>
      <c r="H25" s="5"/>
      <c r="I25" s="5"/>
      <c r="J25" s="5"/>
      <c r="K25" s="144"/>
    </row>
    <row r="26" spans="2:11" ht="18.75" customHeight="1">
      <c r="B26" s="5"/>
      <c r="C26" s="5"/>
      <c r="D26" s="5"/>
      <c r="E26" s="5"/>
      <c r="F26" s="5"/>
      <c r="G26" s="5"/>
      <c r="H26" s="5"/>
      <c r="I26" s="5"/>
      <c r="J26" s="5"/>
      <c r="K26" s="144"/>
    </row>
    <row r="27" spans="2:11" ht="18.75" customHeight="1">
      <c r="B27" s="5"/>
      <c r="C27" s="5"/>
      <c r="D27" s="5"/>
      <c r="E27" s="5"/>
      <c r="F27" s="5"/>
      <c r="G27" s="5"/>
      <c r="H27" s="5"/>
      <c r="I27" s="5"/>
      <c r="J27" s="5"/>
      <c r="K27" s="144"/>
    </row>
    <row r="28" spans="2:11" ht="18.75" customHeight="1">
      <c r="B28" s="5"/>
      <c r="C28" s="5"/>
      <c r="D28" s="5"/>
      <c r="E28" s="5"/>
      <c r="F28" s="5"/>
      <c r="G28" s="5"/>
      <c r="H28" s="5"/>
      <c r="I28" s="5"/>
      <c r="J28" s="5"/>
      <c r="K28" s="144"/>
    </row>
    <row r="29" spans="2:11" ht="18.75" customHeight="1">
      <c r="B29" s="5"/>
      <c r="C29" s="5"/>
      <c r="D29" s="5"/>
      <c r="E29" s="5"/>
      <c r="F29" s="5"/>
      <c r="G29" s="5"/>
      <c r="H29" s="5"/>
      <c r="I29" s="5"/>
      <c r="J29" s="5"/>
      <c r="K29" s="144"/>
    </row>
    <row r="30" spans="2:11" ht="18.75" customHeight="1">
      <c r="B30" s="5"/>
      <c r="C30" s="5"/>
      <c r="D30" s="5"/>
      <c r="E30" s="5"/>
      <c r="F30" s="5"/>
      <c r="G30" s="5"/>
      <c r="H30" s="5"/>
      <c r="I30" s="5"/>
      <c r="J30" s="5"/>
      <c r="K30" s="144"/>
    </row>
    <row r="31" spans="2:11" ht="18.75" customHeight="1">
      <c r="B31" s="5"/>
      <c r="C31" s="5"/>
      <c r="D31" s="5"/>
      <c r="E31" s="5"/>
      <c r="F31" s="5"/>
      <c r="G31" s="5"/>
      <c r="H31" s="5"/>
      <c r="I31" s="5"/>
      <c r="J31" s="5"/>
      <c r="K31" s="144"/>
    </row>
    <row r="32" spans="2:11" ht="18.75" customHeight="1">
      <c r="B32" s="5"/>
      <c r="C32" s="5"/>
      <c r="D32" s="5"/>
      <c r="E32" s="5"/>
      <c r="F32" s="5"/>
      <c r="G32" s="5"/>
      <c r="H32" s="5"/>
      <c r="I32" s="5"/>
      <c r="J32" s="5"/>
      <c r="K32" s="144"/>
    </row>
    <row r="33" spans="2:11" ht="18.75" customHeight="1">
      <c r="B33" s="5"/>
      <c r="C33" s="5"/>
      <c r="D33" s="5"/>
      <c r="E33" s="5"/>
      <c r="F33" s="5"/>
      <c r="G33" s="5"/>
      <c r="H33" s="5"/>
      <c r="I33" s="5"/>
      <c r="J33" s="5"/>
      <c r="K33" s="144"/>
    </row>
    <row r="34" spans="2:11" ht="18.75" customHeight="1">
      <c r="B34" s="5"/>
      <c r="C34" s="5"/>
      <c r="D34" s="5"/>
      <c r="E34" s="5"/>
      <c r="F34" s="5"/>
      <c r="G34" s="5"/>
      <c r="H34" s="5"/>
      <c r="I34" s="5"/>
      <c r="J34" s="5"/>
      <c r="K34" s="144"/>
    </row>
    <row r="35" spans="2:11" ht="12.75">
      <c r="B35" s="5"/>
      <c r="C35" s="5"/>
      <c r="D35" s="5"/>
      <c r="E35" s="5"/>
      <c r="F35" s="5"/>
      <c r="G35" s="5"/>
      <c r="H35" s="5"/>
      <c r="I35" s="5"/>
      <c r="J35" s="5"/>
      <c r="K35" s="144"/>
    </row>
    <row r="36" spans="2:11" ht="12.75">
      <c r="B36" s="5"/>
      <c r="C36" s="5"/>
      <c r="D36" s="5"/>
      <c r="E36" s="5"/>
      <c r="F36" s="5"/>
      <c r="G36" s="5"/>
      <c r="H36" s="5"/>
      <c r="I36" s="5"/>
      <c r="J36" s="5"/>
      <c r="K36" s="144"/>
    </row>
    <row r="37" spans="2:11" ht="12.75">
      <c r="B37" s="5"/>
      <c r="C37" s="5"/>
      <c r="D37" s="5"/>
      <c r="E37" s="5"/>
      <c r="F37" s="5"/>
      <c r="G37" s="5"/>
      <c r="H37" s="5"/>
      <c r="I37" s="5"/>
      <c r="J37" s="5"/>
      <c r="K37" s="144"/>
    </row>
    <row r="38" spans="2:11" ht="12.75">
      <c r="B38" s="5"/>
      <c r="C38" s="5"/>
      <c r="D38" s="5"/>
      <c r="E38" s="5"/>
      <c r="F38" s="5"/>
      <c r="G38" s="5"/>
      <c r="H38" s="5"/>
      <c r="I38" s="5"/>
      <c r="J38" s="5"/>
      <c r="K38" s="144"/>
    </row>
    <row r="39" spans="2:11" ht="12.75">
      <c r="B39" s="5"/>
      <c r="C39" s="5"/>
      <c r="D39" s="5"/>
      <c r="E39" s="5"/>
      <c r="F39" s="5"/>
      <c r="G39" s="5"/>
      <c r="H39" s="5"/>
      <c r="I39" s="5"/>
      <c r="J39" s="5"/>
      <c r="K39" s="144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144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144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144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144"/>
    </row>
  </sheetData>
  <mergeCells count="3">
    <mergeCell ref="I3:J3"/>
    <mergeCell ref="A2:L2"/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LTorri</cp:lastModifiedBy>
  <cp:lastPrinted>2013-01-09T10:14:38Z</cp:lastPrinted>
  <dcterms:created xsi:type="dcterms:W3CDTF">2011-02-15T18:46:20Z</dcterms:created>
  <dcterms:modified xsi:type="dcterms:W3CDTF">2013-01-17T13:49:36Z</dcterms:modified>
  <cp:category/>
  <cp:version/>
  <cp:contentType/>
  <cp:contentStatus/>
</cp:coreProperties>
</file>